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15"/>
  <workbookPr/>
  <mc:AlternateContent xmlns:mc="http://schemas.openxmlformats.org/markup-compatibility/2006">
    <mc:Choice Requires="x15">
      <x15ac:absPath xmlns:x15ac="http://schemas.microsoft.com/office/spreadsheetml/2010/11/ac" url="C:\Users\Home\Desktop\САЙТ AKK HLD TOO\"/>
    </mc:Choice>
  </mc:AlternateContent>
  <xr:revisionPtr revIDLastSave="0" documentId="11_A9A6921033D584FBFF5FCBA9B1CBD1EB1D4A0FA7" xr6:coauthVersionLast="47" xr6:coauthVersionMax="47" xr10:uidLastSave="{00000000-0000-0000-0000-000000000000}"/>
  <bookViews>
    <workbookView xWindow="0" yWindow="0" windowWidth="19200" windowHeight="7755" xr2:uid="{00000000-000D-0000-FFFF-FFFF00000000}"/>
  </bookViews>
  <sheets>
    <sheet name="Прайс лист от 06.12.2021 г." sheetId="18" r:id="rId1"/>
  </sheet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6" i="18" l="1"/>
  <c r="J136" i="18" s="1"/>
  <c r="I138" i="18"/>
  <c r="J138" i="18" s="1"/>
  <c r="I140" i="18"/>
  <c r="J140" i="18" s="1"/>
  <c r="I142" i="18"/>
  <c r="J142" i="18" s="1"/>
  <c r="L142" i="18"/>
  <c r="M142" i="18" s="1"/>
  <c r="N142" i="18" s="1"/>
  <c r="O142" i="18" s="1"/>
  <c r="P142" i="18" s="1"/>
  <c r="Q142" i="18" s="1"/>
  <c r="L141" i="18"/>
  <c r="M141" i="18" s="1"/>
  <c r="N141" i="18" s="1"/>
  <c r="O141" i="18" s="1"/>
  <c r="P141" i="18" s="1"/>
  <c r="Q141" i="18" s="1"/>
  <c r="I141" i="18"/>
  <c r="J141" i="18" s="1"/>
  <c r="L140" i="18"/>
  <c r="M140" i="18" s="1"/>
  <c r="N140" i="18" s="1"/>
  <c r="O140" i="18" s="1"/>
  <c r="P140" i="18" s="1"/>
  <c r="Q140" i="18" s="1"/>
  <c r="L139" i="18"/>
  <c r="M139" i="18" s="1"/>
  <c r="N139" i="18" s="1"/>
  <c r="O139" i="18" s="1"/>
  <c r="P139" i="18" s="1"/>
  <c r="Q139" i="18" s="1"/>
  <c r="I139" i="18"/>
  <c r="J139" i="18" s="1"/>
  <c r="L138" i="18"/>
  <c r="M138" i="18" s="1"/>
  <c r="N138" i="18" s="1"/>
  <c r="O138" i="18" s="1"/>
  <c r="P138" i="18" s="1"/>
  <c r="Q138" i="18" s="1"/>
  <c r="L137" i="18"/>
  <c r="M137" i="18" s="1"/>
  <c r="N137" i="18" s="1"/>
  <c r="O137" i="18" s="1"/>
  <c r="P137" i="18" s="1"/>
  <c r="Q137" i="18" s="1"/>
  <c r="I137" i="18"/>
  <c r="J137" i="18" s="1"/>
  <c r="L136" i="18"/>
  <c r="M136" i="18" s="1"/>
  <c r="N136" i="18" s="1"/>
  <c r="O136" i="18" s="1"/>
  <c r="P136" i="18" s="1"/>
  <c r="Q136" i="18" s="1"/>
  <c r="L135" i="18"/>
  <c r="M135" i="18" s="1"/>
  <c r="N135" i="18" s="1"/>
  <c r="O135" i="18" s="1"/>
  <c r="P135" i="18" s="1"/>
  <c r="Q135" i="18" s="1"/>
  <c r="I135" i="18"/>
  <c r="J135" i="18" s="1"/>
  <c r="L134" i="18"/>
  <c r="M134" i="18" s="1"/>
  <c r="N134" i="18" s="1"/>
  <c r="O134" i="18" s="1"/>
  <c r="P134" i="18" s="1"/>
  <c r="Q134" i="18" s="1"/>
  <c r="I134" i="18"/>
  <c r="J134" i="18" s="1"/>
  <c r="L115" i="18"/>
  <c r="M115" i="18" s="1"/>
  <c r="F57" i="18"/>
  <c r="F58" i="18"/>
  <c r="F56" i="18"/>
  <c r="F55" i="18"/>
  <c r="L116" i="18" l="1"/>
  <c r="M116" i="18" s="1"/>
  <c r="N116" i="18" s="1"/>
  <c r="O116" i="18" s="1"/>
  <c r="P116" i="18" s="1"/>
  <c r="Q116" i="18" s="1"/>
  <c r="L117" i="18"/>
  <c r="M117" i="18" s="1"/>
  <c r="N117" i="18" s="1"/>
  <c r="O117" i="18" s="1"/>
  <c r="P117" i="18" s="1"/>
  <c r="Q117" i="18" s="1"/>
  <c r="L118" i="18"/>
  <c r="M118" i="18" s="1"/>
  <c r="N118" i="18" s="1"/>
  <c r="O118" i="18" s="1"/>
  <c r="P118" i="18" s="1"/>
  <c r="Q118" i="18" s="1"/>
  <c r="L119" i="18"/>
  <c r="M119" i="18" s="1"/>
  <c r="N119" i="18" s="1"/>
  <c r="O119" i="18" s="1"/>
  <c r="P119" i="18" s="1"/>
  <c r="Q119" i="18" s="1"/>
  <c r="L120" i="18"/>
  <c r="M120" i="18" s="1"/>
  <c r="N120" i="18" s="1"/>
  <c r="O120" i="18" s="1"/>
  <c r="P120" i="18" s="1"/>
  <c r="Q120" i="18" s="1"/>
  <c r="L121" i="18"/>
  <c r="M121" i="18" s="1"/>
  <c r="N121" i="18" s="1"/>
  <c r="O121" i="18" s="1"/>
  <c r="P121" i="18" s="1"/>
  <c r="Q121" i="18" s="1"/>
  <c r="L122" i="18"/>
  <c r="M122" i="18" s="1"/>
  <c r="N122" i="18" s="1"/>
  <c r="O122" i="18" s="1"/>
  <c r="P122" i="18" s="1"/>
  <c r="Q122" i="18" s="1"/>
  <c r="L123" i="18"/>
  <c r="M123" i="18" s="1"/>
  <c r="N123" i="18" s="1"/>
  <c r="O123" i="18" s="1"/>
  <c r="P123" i="18" s="1"/>
  <c r="Q123" i="18" s="1"/>
  <c r="N115" i="18"/>
  <c r="O115" i="18" s="1"/>
  <c r="P115" i="18" s="1"/>
  <c r="Q115" i="18" s="1"/>
  <c r="I123" i="18"/>
  <c r="J123" i="18" s="1"/>
  <c r="I122" i="18"/>
  <c r="J122" i="18" s="1"/>
  <c r="I121" i="18"/>
  <c r="J121" i="18" s="1"/>
  <c r="I120" i="18"/>
  <c r="J120" i="18" s="1"/>
  <c r="I119" i="18"/>
  <c r="J119" i="18" s="1"/>
  <c r="I118" i="18"/>
  <c r="J118" i="18" s="1"/>
  <c r="I117" i="18"/>
  <c r="J117" i="18" s="1"/>
  <c r="I116" i="18"/>
  <c r="J116" i="18" s="1"/>
  <c r="I115" i="18"/>
  <c r="J115" i="18" s="1"/>
  <c r="F53" i="18" l="1"/>
</calcChain>
</file>

<file path=xl/sharedStrings.xml><?xml version="1.0" encoding="utf-8"?>
<sst xmlns="http://schemas.openxmlformats.org/spreadsheetml/2006/main" count="267" uniqueCount="156">
  <si>
    <t>Прайс-лист от 06 декабря 2021 года</t>
  </si>
  <si>
    <t>Наименование</t>
  </si>
  <si>
    <t>Описание</t>
  </si>
  <si>
    <t>Цена до 1 тн.</t>
  </si>
  <si>
    <t>Цена 1-20 тн</t>
  </si>
  <si>
    <t>Цена от 21 тн.</t>
  </si>
  <si>
    <t xml:space="preserve">Проволока стальная низкоуглеродистая  ГОСТ 3282-74,  без покрытия  </t>
  </si>
  <si>
    <t xml:space="preserve">в мотках 500-800 кг </t>
  </si>
  <si>
    <t>Проволока вязальная без покрытия</t>
  </si>
  <si>
    <t xml:space="preserve">в мотках 25-60 кг    </t>
  </si>
  <si>
    <t xml:space="preserve">Проволока стальная низкоуглеродистая  ГОСТ 3282-74,  вязальная, без покрытия  </t>
  </si>
  <si>
    <r>
      <t xml:space="preserve">Проволока вязальная </t>
    </r>
    <r>
      <rPr>
        <b/>
        <sz val="10"/>
        <color theme="0" tint="-0.499984740745262"/>
        <rFont val="Arial"/>
        <family val="2"/>
        <charset val="204"/>
      </rPr>
      <t>оцинкованная</t>
    </r>
  </si>
  <si>
    <t xml:space="preserve">в мотках 25 кг      </t>
  </si>
  <si>
    <r>
      <t xml:space="preserve">Проволока стальная низкоуглеродистая  ГОСТ 3282-74, </t>
    </r>
    <r>
      <rPr>
        <b/>
        <sz val="10"/>
        <color indexed="23"/>
        <rFont val="Arial"/>
        <family val="2"/>
        <charset val="204"/>
      </rPr>
      <t xml:space="preserve">оцинкованная </t>
    </r>
  </si>
  <si>
    <t xml:space="preserve">в мотках 500-800 кг   </t>
  </si>
  <si>
    <t>Проволока стальная углеродистая пружинная ГОСТ 9389-75, Марка стали 50-70</t>
  </si>
  <si>
    <t xml:space="preserve">в мотках 300-400 кг     </t>
  </si>
  <si>
    <t>Вес,в пачке</t>
  </si>
  <si>
    <t>Проволока сварочная СВ-08Г2С-О, ГОСТ 2246-70, пр-во Россия</t>
  </si>
  <si>
    <t>1,2 (омед)</t>
  </si>
  <si>
    <t>15 кг</t>
  </si>
  <si>
    <t>Сварочные электроды МР-3                                                                                                         Пенза</t>
  </si>
  <si>
    <t>5 кг</t>
  </si>
  <si>
    <r>
      <rPr>
        <b/>
        <sz val="10"/>
        <color theme="1"/>
        <rFont val="Arial"/>
        <family val="2"/>
        <charset val="204"/>
      </rPr>
      <t>Сварочные электроды УОНИ 13/55                                                                                               Чистоозерск/Пенза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                                 </t>
    </r>
  </si>
  <si>
    <t>4 кг</t>
  </si>
  <si>
    <t>Наименование.</t>
  </si>
  <si>
    <r>
      <t xml:space="preserve">Размер панели </t>
    </r>
    <r>
      <rPr>
        <b/>
        <sz val="9"/>
        <rFont val="Arial"/>
        <family val="2"/>
        <charset val="204"/>
      </rPr>
      <t xml:space="preserve">(ширина/высота); </t>
    </r>
    <r>
      <rPr>
        <b/>
        <sz val="10"/>
        <rFont val="Arial"/>
        <family val="2"/>
        <charset val="204"/>
      </rPr>
      <t>мм</t>
    </r>
  </si>
  <si>
    <t>Количество ребер жесткости</t>
  </si>
  <si>
    <t xml:space="preserve"> Диаметр  прутков:                   3,0/4,0 мм          </t>
  </si>
  <si>
    <t xml:space="preserve">Диаметр  прутков:                   4,0 /4,0 мм                      </t>
  </si>
  <si>
    <t xml:space="preserve">Диаметр  прутков:                           5,0 /5,0 мм                      </t>
  </si>
  <si>
    <r>
      <t xml:space="preserve">3D панели ограждения;  </t>
    </r>
    <r>
      <rPr>
        <b/>
        <sz val="10"/>
        <color theme="0" tint="-0.499984740745262"/>
        <rFont val="Arial"/>
        <family val="2"/>
        <charset val="204"/>
      </rPr>
      <t>из оцинкованной проволоки</t>
    </r>
    <r>
      <rPr>
        <b/>
        <sz val="10"/>
        <rFont val="Arial"/>
        <family val="2"/>
        <charset val="204"/>
      </rPr>
      <t xml:space="preserve">, </t>
    </r>
    <r>
      <rPr>
        <b/>
        <sz val="10"/>
        <color theme="8" tint="-0.249977111117893"/>
        <rFont val="Arial"/>
        <family val="2"/>
        <charset val="204"/>
      </rPr>
      <t>с цветным, порошковым полимерным покрытием</t>
    </r>
  </si>
  <si>
    <t>2500 х 1480</t>
  </si>
  <si>
    <t xml:space="preserve">2500 х 2030 </t>
  </si>
  <si>
    <t>3000 х 2030</t>
  </si>
  <si>
    <t xml:space="preserve">2500 х 2430 </t>
  </si>
  <si>
    <r>
      <t xml:space="preserve">Столб опорный </t>
    </r>
    <r>
      <rPr>
        <b/>
        <sz val="10"/>
        <color indexed="23"/>
        <rFont val="Arial"/>
        <family val="2"/>
        <charset val="204"/>
      </rPr>
      <t>с цинковым порытием</t>
    </r>
  </si>
  <si>
    <t>60 Х 40 мм</t>
  </si>
  <si>
    <r>
      <t xml:space="preserve">Цена: за 1 погонный метр. </t>
    </r>
    <r>
      <rPr>
        <i/>
        <sz val="8"/>
        <rFont val="Arial"/>
        <family val="2"/>
        <charset val="204"/>
      </rPr>
      <t>Стол опорный изготавливается высотой 2000-3000 мм</t>
    </r>
  </si>
  <si>
    <t>60 Х 60 мм</t>
  </si>
  <si>
    <t>80 Х 80 мм</t>
  </si>
  <si>
    <r>
      <t xml:space="preserve">Столб опорный </t>
    </r>
    <r>
      <rPr>
        <b/>
        <sz val="10"/>
        <color indexed="23"/>
        <rFont val="Arial"/>
        <family val="2"/>
        <charset val="204"/>
      </rPr>
      <t>с цинковым покрытием</t>
    </r>
    <r>
      <rPr>
        <b/>
        <sz val="10"/>
        <rFont val="Arial"/>
        <family val="2"/>
        <charset val="204"/>
      </rPr>
      <t>,</t>
    </r>
    <r>
      <rPr>
        <sz val="10"/>
        <color rgb="FF00B050"/>
        <rFont val="Arial"/>
        <family val="2"/>
        <charset val="204"/>
      </rPr>
      <t xml:space="preserve"> </t>
    </r>
    <r>
      <rPr>
        <b/>
        <sz val="10"/>
        <color theme="8" tint="-0.249977111117893"/>
        <rFont val="Arial"/>
        <family val="2"/>
        <charset val="204"/>
      </rPr>
      <t>с цветным, порошковым полимерным покрытием</t>
    </r>
  </si>
  <si>
    <t>Крепления для панелей ограждения</t>
  </si>
  <si>
    <r>
      <t xml:space="preserve">Хомут обжимной  </t>
    </r>
    <r>
      <rPr>
        <b/>
        <sz val="10"/>
        <color theme="0" tint="-0.499984740745262"/>
        <rFont val="Arial"/>
        <family val="2"/>
        <charset val="204"/>
      </rPr>
      <t>оцинкованный/</t>
    </r>
    <r>
      <rPr>
        <b/>
        <sz val="10"/>
        <color theme="8" tint="-0.249977111117893"/>
        <rFont val="Arial"/>
        <family val="2"/>
        <charset val="204"/>
      </rPr>
      <t>окрашенный</t>
    </r>
    <r>
      <rPr>
        <b/>
        <sz val="10"/>
        <rFont val="Arial"/>
        <family val="2"/>
        <charset val="204"/>
      </rPr>
      <t>, с болтами гайками и прокладками 60х40 мм</t>
    </r>
  </si>
  <si>
    <r>
      <t xml:space="preserve">Хомут обжимной  </t>
    </r>
    <r>
      <rPr>
        <b/>
        <sz val="10"/>
        <color theme="0" tint="-0.499984740745262"/>
        <rFont val="Arial"/>
        <family val="2"/>
        <charset val="204"/>
      </rPr>
      <t>оцинкованный/</t>
    </r>
    <r>
      <rPr>
        <b/>
        <sz val="10"/>
        <color theme="8" tint="-0.249977111117893"/>
        <rFont val="Arial"/>
        <family val="2"/>
        <charset val="204"/>
      </rPr>
      <t>окрашенный</t>
    </r>
    <r>
      <rPr>
        <b/>
        <sz val="10"/>
        <rFont val="Arial"/>
        <family val="2"/>
        <charset val="204"/>
      </rPr>
      <t>, с болтами гайками и прокладками 60х60 мм</t>
    </r>
  </si>
  <si>
    <r>
      <t xml:space="preserve">Хомут обжимной  </t>
    </r>
    <r>
      <rPr>
        <b/>
        <sz val="10"/>
        <color theme="0" tint="-0.499984740745262"/>
        <rFont val="Arial"/>
        <family val="2"/>
        <charset val="204"/>
      </rPr>
      <t>оцинкованный/</t>
    </r>
    <r>
      <rPr>
        <b/>
        <sz val="10"/>
        <color theme="8" tint="-0.249977111117893"/>
        <rFont val="Arial"/>
        <family val="2"/>
        <charset val="204"/>
      </rPr>
      <t>окрашенный</t>
    </r>
    <r>
      <rPr>
        <b/>
        <sz val="10"/>
        <rFont val="Arial"/>
        <family val="2"/>
        <charset val="204"/>
      </rPr>
      <t>, с болтами  гайками и прокладками 80х80 мм</t>
    </r>
  </si>
  <si>
    <r>
      <t xml:space="preserve">Клипса прижимная  40х40 мм, </t>
    </r>
    <r>
      <rPr>
        <b/>
        <sz val="10"/>
        <color theme="8" tint="-0.249977111117893"/>
        <rFont val="Arial"/>
        <family val="2"/>
        <charset val="204"/>
      </rPr>
      <t>окрашенная</t>
    </r>
    <r>
      <rPr>
        <b/>
        <sz val="10"/>
        <rFont val="Arial"/>
        <family val="2"/>
        <charset val="204"/>
      </rPr>
      <t>, с болтом и резьбовой заклепкой</t>
    </r>
  </si>
  <si>
    <t xml:space="preserve">Заглушка  пластиковая </t>
  </si>
  <si>
    <t>для столбов ограждения сечением 60х40</t>
  </si>
  <si>
    <t>для столбов ограждения сечением 60х60</t>
  </si>
  <si>
    <t>для столбов ограждения сечением 80х80</t>
  </si>
  <si>
    <t>Диаметр проволоки; мм</t>
  </si>
  <si>
    <t>Размер ячейки; мм</t>
  </si>
  <si>
    <t>Размер рулона,м</t>
  </si>
  <si>
    <t>Цена за 1 м2</t>
  </si>
  <si>
    <t>Цена за рулон</t>
  </si>
  <si>
    <r>
      <t xml:space="preserve">Сетка сварная в рулонах ГОСТ 2715-75, </t>
    </r>
    <r>
      <rPr>
        <b/>
        <sz val="10"/>
        <color theme="0" tint="-0.499984740745262"/>
        <rFont val="Arial"/>
        <family val="2"/>
        <charset val="204"/>
      </rPr>
      <t>из оцинкованной проволоки</t>
    </r>
  </si>
  <si>
    <t>10х10</t>
  </si>
  <si>
    <t>1х20</t>
  </si>
  <si>
    <t>Диаметр проволоки/ Размер ячейки; мм</t>
  </si>
  <si>
    <t>Высота рулона, м</t>
  </si>
  <si>
    <t>Длина рулона,м</t>
  </si>
  <si>
    <r>
      <t xml:space="preserve">Сетка шарнирная </t>
    </r>
    <r>
      <rPr>
        <b/>
        <sz val="10"/>
        <color theme="0" tint="-0.499984740745262"/>
        <rFont val="Arial"/>
        <family val="2"/>
        <charset val="204"/>
      </rPr>
      <t>из оцинкованной проволоки</t>
    </r>
    <r>
      <rPr>
        <b/>
        <sz val="10"/>
        <rFont val="Arial"/>
        <family val="2"/>
        <charset val="204"/>
      </rPr>
      <t xml:space="preserve"> О (облегченная) (ограждение для скота)</t>
    </r>
  </si>
  <si>
    <t xml:space="preserve"> 2,5/2,0/1,8 мм (2,5 мм-верхний и нижний диаметр проволоки, 1,8 мм-продольный диаметр проволоки, 2,0 мм-поперечный
диаметр проволоки) ячейка 150х100 мм (сверху ячейка
100х200 мм, самая нижняя ячейка 100х100)</t>
  </si>
  <si>
    <t>Размеры рулонов</t>
  </si>
  <si>
    <t>без покрытия  за 1 м2</t>
  </si>
  <si>
    <r>
      <rPr>
        <b/>
        <sz val="10"/>
        <color theme="0" tint="-0.499984740745262"/>
        <rFont val="Arial"/>
        <family val="2"/>
        <charset val="204"/>
      </rPr>
      <t xml:space="preserve">с цинковым покрытием </t>
    </r>
    <r>
      <rPr>
        <b/>
        <sz val="10"/>
        <rFont val="Arial"/>
        <family val="2"/>
        <charset val="204"/>
      </rPr>
      <t>за 1 м2</t>
    </r>
  </si>
  <si>
    <t xml:space="preserve">Сетка стальная плетёная одинарная "Рабица"   ГОСТ 5336-80 </t>
  </si>
  <si>
    <t>1,8 мм</t>
  </si>
  <si>
    <t>40 х 40</t>
  </si>
  <si>
    <t>1,5х10 м                                                             2,0х10 м                  2,5х10 м</t>
  </si>
  <si>
    <t>45 х 45</t>
  </si>
  <si>
    <t>50 х 50</t>
  </si>
  <si>
    <t>2,0 мм</t>
  </si>
  <si>
    <t>1,5х10 м                     2,0х10 м                  2,5х10 м</t>
  </si>
  <si>
    <t>2,5 мм</t>
  </si>
  <si>
    <t>1,5х10 м                     2,0х10 м                  2,5х10 м                       3,0х10 м</t>
  </si>
  <si>
    <t>60 х 60</t>
  </si>
  <si>
    <t>70 х 70</t>
  </si>
  <si>
    <t>3,0 мм</t>
  </si>
  <si>
    <t>1,5х10 м                     2,0х10 м                  2,5х10 м                    3,0х10 м</t>
  </si>
  <si>
    <t>100 х 100</t>
  </si>
  <si>
    <t>Размер</t>
  </si>
  <si>
    <t>Вес мотка, кг</t>
  </si>
  <si>
    <t>Цена за мп</t>
  </si>
  <si>
    <t>Цена за моток</t>
  </si>
  <si>
    <t>Проволока колючая одноосновная ГОСТ 285-69; из  проволоки без покрытия</t>
  </si>
  <si>
    <t>основа d: 2,8 мм                шипы  d: 2,0 мм</t>
  </si>
  <si>
    <t>мотки длиной                   370-400 метров</t>
  </si>
  <si>
    <t>30-31</t>
  </si>
  <si>
    <t>основа d: 2,5 мм                  шипы d: 2,0 мм</t>
  </si>
  <si>
    <t>мотки длиной                  450-480 метров</t>
  </si>
  <si>
    <r>
      <t xml:space="preserve">Проволока колючая одноосновная ГОСТ 285-69; из </t>
    </r>
    <r>
      <rPr>
        <b/>
        <sz val="10"/>
        <color theme="0" tint="-0.499984740745262"/>
        <rFont val="Arial"/>
        <family val="2"/>
        <charset val="204"/>
      </rPr>
      <t>оцинкованной проволоки</t>
    </r>
  </si>
  <si>
    <t>основа d: 2,8 мм                  шипы d: 2,0 мм</t>
  </si>
  <si>
    <t>основа d: 2,5 мм                шипы d: 2,0 мм</t>
  </si>
  <si>
    <t>Цена за кг.</t>
  </si>
  <si>
    <t>Скоба крепежная для АКЛ</t>
  </si>
  <si>
    <t>из стали оцинкованной t: 1,2 мм; ГОСТ 14918-80</t>
  </si>
  <si>
    <t xml:space="preserve">Размер       </t>
  </si>
  <si>
    <t>Рекомендуемая длина изделия в развернутом виде</t>
  </si>
  <si>
    <t>К-во витков</t>
  </si>
  <si>
    <t>К-во  скоб на 1 виток</t>
  </si>
  <si>
    <t>Цена за пакет</t>
  </si>
  <si>
    <t xml:space="preserve">Спиральный барьер безопасности                       (СББ) "Егоза"                                                 </t>
  </si>
  <si>
    <t>СББ-400-50-3</t>
  </si>
  <si>
    <t xml:space="preserve"> 10 м</t>
  </si>
  <si>
    <t>СББ-500-50-3</t>
  </si>
  <si>
    <t>СББ-600-50-3</t>
  </si>
  <si>
    <t>Размер карты,мм</t>
  </si>
  <si>
    <t>Цена за карту</t>
  </si>
  <si>
    <t>Сетка Рифленая, канилированная для грохотов ГОСТ 3306-88</t>
  </si>
  <si>
    <t>3х3</t>
  </si>
  <si>
    <t>1750х4500</t>
  </si>
  <si>
    <t>4х4</t>
  </si>
  <si>
    <t>5х5</t>
  </si>
  <si>
    <t>6х6</t>
  </si>
  <si>
    <t>7х7</t>
  </si>
  <si>
    <t>8х8</t>
  </si>
  <si>
    <t>9х9</t>
  </si>
  <si>
    <t>11х11</t>
  </si>
  <si>
    <t>13х13</t>
  </si>
  <si>
    <t>14х14</t>
  </si>
  <si>
    <t>15х15</t>
  </si>
  <si>
    <t>16х16</t>
  </si>
  <si>
    <t>18х18</t>
  </si>
  <si>
    <t>20х20</t>
  </si>
  <si>
    <t>25х25</t>
  </si>
  <si>
    <t>32х32</t>
  </si>
  <si>
    <t>35х35</t>
  </si>
  <si>
    <t>40х40</t>
  </si>
  <si>
    <t>45х45</t>
  </si>
  <si>
    <t>50х50</t>
  </si>
  <si>
    <t>60х60</t>
  </si>
  <si>
    <t>Размер карты,м</t>
  </si>
  <si>
    <t>Сетка сварная армирующая из проволоки ВР-1</t>
  </si>
  <si>
    <t>200х200</t>
  </si>
  <si>
    <t>1х3</t>
  </si>
  <si>
    <t>150х150</t>
  </si>
  <si>
    <t>100х100</t>
  </si>
  <si>
    <t>2х3</t>
  </si>
  <si>
    <r>
      <t xml:space="preserve">Сетка сварная </t>
    </r>
    <r>
      <rPr>
        <b/>
        <sz val="10"/>
        <color theme="0" tint="-0.499984740745262"/>
        <rFont val="Arial"/>
        <family val="2"/>
        <charset val="204"/>
      </rPr>
      <t>из оцинкованной проволоки</t>
    </r>
    <r>
      <rPr>
        <b/>
        <sz val="10"/>
        <rFont val="Arial"/>
        <family val="2"/>
        <charset val="204"/>
      </rPr>
      <t>, для коробчатых габионов</t>
    </r>
  </si>
  <si>
    <t>50х100</t>
  </si>
  <si>
    <t>Диаметр окружности/Шаг ; мм</t>
  </si>
  <si>
    <t>Длина спирали,мм</t>
  </si>
  <si>
    <t>Цена за 1 мп</t>
  </si>
  <si>
    <t>Цена за 1 шт</t>
  </si>
  <si>
    <r>
      <t xml:space="preserve">Спираль крепежная для коробчатых габионов </t>
    </r>
    <r>
      <rPr>
        <b/>
        <sz val="10"/>
        <color theme="0" tint="-0.499984740745262"/>
        <rFont val="Arial"/>
        <family val="2"/>
        <charset val="204"/>
      </rPr>
      <t>из оцинкованной проволоки</t>
    </r>
  </si>
  <si>
    <t>4,0</t>
  </si>
  <si>
    <t>30 мм /50 мм</t>
  </si>
  <si>
    <t>30 мм /25 мм</t>
  </si>
  <si>
    <t>Длина прута; мм</t>
  </si>
  <si>
    <t>Цена за 2 мп</t>
  </si>
  <si>
    <t>Цена за 3 мп</t>
  </si>
  <si>
    <r>
      <t xml:space="preserve">Прут крепежный для коробчатых габионов </t>
    </r>
    <r>
      <rPr>
        <b/>
        <sz val="10"/>
        <color theme="0" tint="-0.499984740745262"/>
        <rFont val="Arial"/>
        <family val="2"/>
        <charset val="204"/>
      </rPr>
      <t>из оцинкованной проволоки</t>
    </r>
  </si>
  <si>
    <t>1000 мм-3000 мм</t>
  </si>
  <si>
    <r>
      <t xml:space="preserve">Режим работы: Понедельник - Пятница, с 09:00 до 18:00, </t>
    </r>
    <r>
      <rPr>
        <b/>
        <sz val="10"/>
        <color theme="4" tint="-0.499984740745262"/>
        <rFont val="Arial"/>
        <family val="2"/>
        <charset val="204"/>
      </rPr>
      <t>https://akkhld.kz/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</si>
</sst>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₽_-;\-* #,##0.00\ _₽_-;_-* &quot;-&quot;??\ _₽_-;_-@_-"/>
    <numFmt numFmtId="164" formatCode="#,##0.0_ ;[Red]\-#,##0.0\ "/>
    <numFmt numFmtId="165" formatCode="#,##0_ ;[Red]\-#,##0\ "/>
    <numFmt numFmtId="166" formatCode="_-* #,##0\ _₽_-;\-* #,##0\ _₽_-;_-* &quot;-&quot;??\ _₽_-;_-@_-"/>
    <numFmt numFmtId="167" formatCode="0.0"/>
  </numFmts>
  <fonts count="2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10"/>
      <color indexed="23"/>
      <name val="Arial"/>
      <family val="2"/>
      <charset val="204"/>
    </font>
    <font>
      <b/>
      <sz val="9"/>
      <name val="Arial"/>
      <family val="2"/>
      <charset val="204"/>
    </font>
    <font>
      <sz val="10"/>
      <color rgb="FF00B050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b/>
      <sz val="10"/>
      <color theme="8" tint="-0.249977111117893"/>
      <name val="Arial"/>
      <family val="2"/>
      <charset val="204"/>
    </font>
    <font>
      <b/>
      <sz val="10"/>
      <color theme="4" tint="-0.249977111117893"/>
      <name val="Arial"/>
      <family val="2"/>
      <charset val="204"/>
    </font>
    <font>
      <b/>
      <sz val="10"/>
      <color theme="2" tint="-0.499984740745262"/>
      <name val="Arial"/>
      <family val="2"/>
      <charset val="204"/>
    </font>
    <font>
      <i/>
      <sz val="8"/>
      <name val="Arial"/>
      <family val="2"/>
      <charset val="204"/>
    </font>
    <font>
      <sz val="9"/>
      <name val="Verdana"/>
      <family val="2"/>
      <charset val="204"/>
    </font>
    <font>
      <sz val="8"/>
      <color theme="1"/>
      <name val="Arial"/>
      <family val="2"/>
      <charset val="204"/>
    </font>
    <font>
      <b/>
      <sz val="10"/>
      <color theme="4" tint="-0.49998474074526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327">
    <xf numFmtId="0" fontId="0" fillId="0" borderId="0" xfId="0"/>
    <xf numFmtId="0" fontId="3" fillId="0" borderId="0" xfId="0" applyFont="1"/>
    <xf numFmtId="0" fontId="8" fillId="0" borderId="14" xfId="0" applyFont="1" applyBorder="1" applyAlignment="1" applyProtection="1">
      <alignment horizontal="center" vertical="center" wrapText="1"/>
    </xf>
    <xf numFmtId="164" fontId="7" fillId="0" borderId="5" xfId="0" applyNumberFormat="1" applyFont="1" applyBorder="1" applyAlignment="1" applyProtection="1">
      <alignment horizontal="center" vertical="center" wrapText="1"/>
    </xf>
    <xf numFmtId="164" fontId="7" fillId="0" borderId="20" xfId="0" applyNumberFormat="1" applyFont="1" applyBorder="1" applyAlignment="1" applyProtection="1">
      <alignment horizontal="center" vertical="center" wrapText="1"/>
    </xf>
    <xf numFmtId="164" fontId="7" fillId="0" borderId="42" xfId="0" applyNumberFormat="1" applyFont="1" applyBorder="1" applyAlignment="1" applyProtection="1">
      <alignment horizontal="center" vertical="center" wrapText="1"/>
    </xf>
    <xf numFmtId="164" fontId="7" fillId="0" borderId="23" xfId="0" applyNumberFormat="1" applyFont="1" applyBorder="1" applyAlignment="1" applyProtection="1">
      <alignment horizontal="center" vertical="center" wrapText="1"/>
    </xf>
    <xf numFmtId="164" fontId="7" fillId="0" borderId="3" xfId="0" applyNumberFormat="1" applyFont="1" applyBorder="1" applyAlignment="1" applyProtection="1">
      <alignment horizontal="center" vertical="center" wrapText="1"/>
    </xf>
    <xf numFmtId="49" fontId="7" fillId="0" borderId="5" xfId="0" applyNumberFormat="1" applyFont="1" applyBorder="1" applyAlignment="1" applyProtection="1">
      <alignment horizontal="center" vertical="center" wrapText="1"/>
    </xf>
    <xf numFmtId="3" fontId="7" fillId="0" borderId="5" xfId="0" applyNumberFormat="1" applyFont="1" applyBorder="1" applyAlignment="1" applyProtection="1">
      <alignment horizontal="center" vertical="center"/>
    </xf>
    <xf numFmtId="3" fontId="7" fillId="0" borderId="20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 wrapText="1"/>
    </xf>
    <xf numFmtId="0" fontId="7" fillId="0" borderId="28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 wrapText="1"/>
    </xf>
    <xf numFmtId="49" fontId="4" fillId="3" borderId="9" xfId="0" applyNumberFormat="1" applyFont="1" applyFill="1" applyBorder="1" applyAlignment="1" applyProtection="1">
      <alignment horizontal="center" vertical="center" wrapText="1"/>
    </xf>
    <xf numFmtId="3" fontId="7" fillId="0" borderId="5" xfId="0" applyNumberFormat="1" applyFont="1" applyBorder="1" applyAlignment="1" applyProtection="1">
      <alignment horizontal="center" vertical="center" wrapText="1"/>
    </xf>
    <xf numFmtId="3" fontId="7" fillId="0" borderId="20" xfId="0" applyNumberFormat="1" applyFont="1" applyBorder="1" applyAlignment="1" applyProtection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3" fontId="4" fillId="3" borderId="9" xfId="0" applyNumberFormat="1" applyFont="1" applyFill="1" applyBorder="1" applyAlignment="1" applyProtection="1">
      <alignment horizontal="center" vertical="center" wrapText="1"/>
    </xf>
    <xf numFmtId="3" fontId="4" fillId="3" borderId="10" xfId="0" applyNumberFormat="1" applyFont="1" applyFill="1" applyBorder="1" applyAlignment="1" applyProtection="1">
      <alignment horizontal="center" vertical="center" wrapText="1"/>
    </xf>
    <xf numFmtId="3" fontId="6" fillId="3" borderId="10" xfId="0" applyNumberFormat="1" applyFont="1" applyFill="1" applyBorder="1" applyAlignment="1" applyProtection="1">
      <alignment horizontal="center" vertical="center" wrapText="1"/>
    </xf>
    <xf numFmtId="3" fontId="7" fillId="0" borderId="3" xfId="0" applyNumberFormat="1" applyFont="1" applyBorder="1" applyAlignment="1" applyProtection="1">
      <alignment horizontal="center" vertical="center" wrapText="1"/>
    </xf>
    <xf numFmtId="3" fontId="7" fillId="0" borderId="7" xfId="0" applyNumberFormat="1" applyFont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 vertical="center" wrapText="1"/>
    </xf>
    <xf numFmtId="49" fontId="7" fillId="2" borderId="5" xfId="0" applyNumberFormat="1" applyFont="1" applyFill="1" applyBorder="1" applyAlignment="1" applyProtection="1">
      <alignment horizontal="center" vertical="center" wrapText="1"/>
    </xf>
    <xf numFmtId="0" fontId="13" fillId="2" borderId="5" xfId="0" applyFont="1" applyFill="1" applyBorder="1" applyAlignment="1" applyProtection="1">
      <alignment horizontal="center" vertical="center" wrapText="1"/>
    </xf>
    <xf numFmtId="49" fontId="7" fillId="2" borderId="3" xfId="0" applyNumberFormat="1" applyFont="1" applyFill="1" applyBorder="1" applyAlignment="1" applyProtection="1">
      <alignment horizontal="center" vertical="center" wrapText="1"/>
    </xf>
    <xf numFmtId="49" fontId="11" fillId="3" borderId="40" xfId="0" applyNumberFormat="1" applyFont="1" applyFill="1" applyBorder="1" applyAlignment="1" applyProtection="1">
      <alignment horizontal="center" vertical="center" wrapText="1"/>
    </xf>
    <xf numFmtId="49" fontId="11" fillId="3" borderId="4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3" xfId="0" applyNumberFormat="1" applyFont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3" borderId="31" xfId="0" applyNumberFormat="1" applyFont="1" applyFill="1" applyBorder="1" applyAlignment="1" applyProtection="1">
      <alignment horizontal="center" vertical="center" wrapText="1"/>
    </xf>
    <xf numFmtId="3" fontId="6" fillId="3" borderId="51" xfId="0" applyNumberFormat="1" applyFont="1" applyFill="1" applyBorder="1" applyAlignment="1" applyProtection="1">
      <alignment horizontal="center" vertical="center" wrapText="1"/>
    </xf>
    <xf numFmtId="3" fontId="4" fillId="3" borderId="38" xfId="0" applyNumberFormat="1" applyFont="1" applyFill="1" applyBorder="1" applyAlignment="1" applyProtection="1">
      <alignment horizontal="center" vertical="center" wrapText="1"/>
    </xf>
    <xf numFmtId="49" fontId="6" fillId="3" borderId="27" xfId="0" applyNumberFormat="1" applyFont="1" applyFill="1" applyBorder="1" applyAlignment="1" applyProtection="1">
      <alignment horizontal="center" vertical="center" wrapText="1"/>
    </xf>
    <xf numFmtId="2" fontId="6" fillId="3" borderId="27" xfId="0" applyNumberFormat="1" applyFont="1" applyFill="1" applyBorder="1" applyAlignment="1" applyProtection="1">
      <alignment horizontal="center" vertical="center" wrapText="1"/>
    </xf>
    <xf numFmtId="3" fontId="6" fillId="3" borderId="27" xfId="0" applyNumberFormat="1" applyFont="1" applyFill="1" applyBorder="1" applyAlignment="1" applyProtection="1">
      <alignment horizontal="center" vertical="center" wrapText="1"/>
    </xf>
    <xf numFmtId="3" fontId="4" fillId="3" borderId="31" xfId="0" applyNumberFormat="1" applyFont="1" applyFill="1" applyBorder="1" applyAlignment="1" applyProtection="1">
      <alignment horizontal="center" vertical="center" wrapText="1"/>
    </xf>
    <xf numFmtId="0" fontId="8" fillId="0" borderId="28" xfId="0" applyFont="1" applyFill="1" applyBorder="1" applyAlignment="1">
      <alignment horizontal="center" vertical="center"/>
    </xf>
    <xf numFmtId="164" fontId="7" fillId="0" borderId="7" xfId="0" applyNumberFormat="1" applyFont="1" applyBorder="1" applyAlignment="1" applyProtection="1">
      <alignment horizontal="center" vertical="center" wrapText="1"/>
    </xf>
    <xf numFmtId="49" fontId="7" fillId="0" borderId="57" xfId="0" applyNumberFormat="1" applyFont="1" applyBorder="1" applyAlignment="1" applyProtection="1">
      <alignment horizontal="center" vertical="center"/>
    </xf>
    <xf numFmtId="0" fontId="7" fillId="0" borderId="65" xfId="0" applyFont="1" applyBorder="1" applyAlignment="1" applyProtection="1">
      <alignment horizontal="center" vertical="center"/>
    </xf>
    <xf numFmtId="0" fontId="7" fillId="0" borderId="66" xfId="0" applyFont="1" applyBorder="1" applyAlignment="1" applyProtection="1">
      <alignment horizontal="center" vertical="center"/>
    </xf>
    <xf numFmtId="3" fontId="7" fillId="0" borderId="3" xfId="0" applyNumberFormat="1" applyFont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3" fontId="7" fillId="0" borderId="18" xfId="0" applyNumberFormat="1" applyFont="1" applyBorder="1" applyAlignment="1" applyProtection="1">
      <alignment horizontal="center" vertical="center" wrapText="1"/>
    </xf>
    <xf numFmtId="49" fontId="6" fillId="0" borderId="3" xfId="0" applyNumberFormat="1" applyFont="1" applyBorder="1" applyAlignment="1" applyProtection="1">
      <alignment horizontal="left" vertical="center" wrapText="1"/>
    </xf>
    <xf numFmtId="166" fontId="8" fillId="0" borderId="3" xfId="1" applyNumberFormat="1" applyFont="1" applyBorder="1" applyAlignment="1">
      <alignment horizontal="center" vertical="center"/>
    </xf>
    <xf numFmtId="167" fontId="7" fillId="0" borderId="3" xfId="0" applyNumberFormat="1" applyFont="1" applyBorder="1" applyAlignment="1" applyProtection="1">
      <alignment horizontal="center" vertical="center" wrapText="1"/>
    </xf>
    <xf numFmtId="167" fontId="7" fillId="0" borderId="5" xfId="0" applyNumberFormat="1" applyFont="1" applyBorder="1" applyAlignment="1" applyProtection="1">
      <alignment horizontal="center" vertical="center" wrapText="1"/>
    </xf>
    <xf numFmtId="167" fontId="7" fillId="0" borderId="7" xfId="0" applyNumberFormat="1" applyFont="1" applyBorder="1" applyAlignment="1" applyProtection="1">
      <alignment horizontal="center" vertical="center" wrapText="1"/>
    </xf>
    <xf numFmtId="3" fontId="4" fillId="3" borderId="46" xfId="0" applyNumberFormat="1" applyFont="1" applyFill="1" applyBorder="1" applyAlignment="1" applyProtection="1">
      <alignment horizontal="right" vertical="center" wrapText="1"/>
    </xf>
    <xf numFmtId="3" fontId="4" fillId="3" borderId="9" xfId="0" applyNumberFormat="1" applyFont="1" applyFill="1" applyBorder="1" applyAlignment="1" applyProtection="1">
      <alignment horizontal="right" vertical="center" wrapText="1"/>
    </xf>
    <xf numFmtId="0" fontId="8" fillId="0" borderId="28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49" fontId="7" fillId="0" borderId="42" xfId="0" applyNumberFormat="1" applyFont="1" applyBorder="1" applyAlignment="1" applyProtection="1">
      <alignment horizontal="center" vertical="center" wrapText="1"/>
    </xf>
    <xf numFmtId="0" fontId="3" fillId="0" borderId="60" xfId="0" applyFont="1" applyBorder="1"/>
    <xf numFmtId="0" fontId="8" fillId="0" borderId="7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wrapText="1"/>
    </xf>
    <xf numFmtId="4" fontId="19" fillId="0" borderId="0" xfId="0" applyNumberFormat="1" applyFont="1" applyFill="1" applyBorder="1" applyAlignment="1"/>
    <xf numFmtId="166" fontId="0" fillId="0" borderId="0" xfId="1" applyNumberFormat="1" applyFont="1"/>
    <xf numFmtId="0" fontId="0" fillId="4" borderId="0" xfId="0" applyFill="1"/>
    <xf numFmtId="166" fontId="0" fillId="4" borderId="0" xfId="1" applyNumberFormat="1" applyFont="1" applyFill="1"/>
    <xf numFmtId="166" fontId="0" fillId="0" borderId="0" xfId="0" applyNumberFormat="1"/>
    <xf numFmtId="43" fontId="0" fillId="0" borderId="0" xfId="0" applyNumberFormat="1"/>
    <xf numFmtId="164" fontId="7" fillId="0" borderId="21" xfId="0" applyNumberFormat="1" applyFont="1" applyBorder="1" applyAlignment="1" applyProtection="1">
      <alignment horizontal="center" vertical="center" wrapText="1"/>
    </xf>
    <xf numFmtId="3" fontId="4" fillId="3" borderId="41" xfId="0" applyNumberFormat="1" applyFont="1" applyFill="1" applyBorder="1" applyAlignment="1" applyProtection="1">
      <alignment horizontal="right" vertical="center" wrapText="1"/>
    </xf>
    <xf numFmtId="3" fontId="7" fillId="0" borderId="28" xfId="0" applyNumberFormat="1" applyFont="1" applyBorder="1" applyAlignment="1" applyProtection="1">
      <alignment horizontal="center" vertical="center" wrapText="1"/>
    </xf>
    <xf numFmtId="165" fontId="6" fillId="0" borderId="3" xfId="0" applyNumberFormat="1" applyFont="1" applyBorder="1" applyAlignment="1" applyProtection="1">
      <alignment horizontal="center" vertical="center" wrapText="1"/>
    </xf>
    <xf numFmtId="165" fontId="6" fillId="0" borderId="4" xfId="0" applyNumberFormat="1" applyFont="1" applyBorder="1" applyAlignment="1" applyProtection="1">
      <alignment horizontal="center" vertical="center" wrapText="1"/>
    </xf>
    <xf numFmtId="165" fontId="6" fillId="0" borderId="5" xfId="0" applyNumberFormat="1" applyFont="1" applyBorder="1" applyAlignment="1" applyProtection="1">
      <alignment horizontal="center" vertical="center" wrapText="1"/>
    </xf>
    <xf numFmtId="165" fontId="6" fillId="0" borderId="6" xfId="0" applyNumberFormat="1" applyFont="1" applyBorder="1" applyAlignment="1" applyProtection="1">
      <alignment horizontal="center" vertical="center" wrapText="1"/>
    </xf>
    <xf numFmtId="165" fontId="6" fillId="0" borderId="20" xfId="0" applyNumberFormat="1" applyFont="1" applyBorder="1" applyAlignment="1" applyProtection="1">
      <alignment horizontal="center" vertical="center" wrapText="1"/>
    </xf>
    <xf numFmtId="165" fontId="6" fillId="0" borderId="22" xfId="0" applyNumberFormat="1" applyFont="1" applyBorder="1" applyAlignment="1" applyProtection="1">
      <alignment horizontal="center" vertical="center" wrapText="1"/>
    </xf>
    <xf numFmtId="165" fontId="6" fillId="0" borderId="42" xfId="0" applyNumberFormat="1" applyFont="1" applyBorder="1" applyAlignment="1" applyProtection="1">
      <alignment horizontal="center" vertical="center" wrapText="1"/>
    </xf>
    <xf numFmtId="165" fontId="6" fillId="0" borderId="35" xfId="0" applyNumberFormat="1" applyFont="1" applyBorder="1" applyAlignment="1" applyProtection="1">
      <alignment horizontal="center" vertical="center" wrapText="1"/>
    </xf>
    <xf numFmtId="165" fontId="6" fillId="0" borderId="23" xfId="0" applyNumberFormat="1" applyFont="1" applyBorder="1" applyAlignment="1" applyProtection="1">
      <alignment horizontal="center" vertical="center" wrapText="1"/>
    </xf>
    <xf numFmtId="165" fontId="6" fillId="0" borderId="24" xfId="0" applyNumberFormat="1" applyFont="1" applyBorder="1" applyAlignment="1" applyProtection="1">
      <alignment horizontal="center" vertical="center" wrapText="1"/>
    </xf>
    <xf numFmtId="165" fontId="6" fillId="0" borderId="7" xfId="0" applyNumberFormat="1" applyFont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3" fontId="6" fillId="0" borderId="3" xfId="0" applyNumberFormat="1" applyFont="1" applyBorder="1" applyAlignment="1" applyProtection="1">
      <alignment horizontal="center" vertical="center" wrapText="1"/>
    </xf>
    <xf numFmtId="3" fontId="6" fillId="0" borderId="4" xfId="0" applyNumberFormat="1" applyFont="1" applyBorder="1" applyAlignment="1" applyProtection="1">
      <alignment horizontal="center" vertical="center" wrapText="1"/>
    </xf>
    <xf numFmtId="3" fontId="6" fillId="0" borderId="20" xfId="0" applyNumberFormat="1" applyFont="1" applyBorder="1" applyAlignment="1" applyProtection="1">
      <alignment horizontal="center" vertical="center" wrapText="1"/>
    </xf>
    <xf numFmtId="3" fontId="6" fillId="0" borderId="22" xfId="0" applyNumberFormat="1" applyFont="1" applyBorder="1" applyAlignment="1" applyProtection="1">
      <alignment horizontal="center" vertical="center" wrapText="1"/>
    </xf>
    <xf numFmtId="164" fontId="7" fillId="0" borderId="14" xfId="0" applyNumberFormat="1" applyFont="1" applyBorder="1" applyAlignment="1" applyProtection="1">
      <alignment horizontal="center" vertical="center" wrapText="1"/>
    </xf>
    <xf numFmtId="165" fontId="6" fillId="0" borderId="14" xfId="0" applyNumberFormat="1" applyFont="1" applyBorder="1" applyAlignment="1" applyProtection="1">
      <alignment horizontal="center" vertical="center" wrapText="1"/>
    </xf>
    <xf numFmtId="165" fontId="6" fillId="0" borderId="71" xfId="0" applyNumberFormat="1" applyFont="1" applyBorder="1" applyAlignment="1" applyProtection="1">
      <alignment horizontal="center" vertical="center" wrapText="1"/>
    </xf>
    <xf numFmtId="3" fontId="15" fillId="2" borderId="3" xfId="1" applyNumberFormat="1" applyFont="1" applyFill="1" applyBorder="1" applyAlignment="1" applyProtection="1">
      <alignment horizontal="center" vertical="center"/>
    </xf>
    <xf numFmtId="3" fontId="15" fillId="2" borderId="4" xfId="1" applyNumberFormat="1" applyFont="1" applyFill="1" applyBorder="1" applyAlignment="1" applyProtection="1">
      <alignment horizontal="center" vertical="center"/>
    </xf>
    <xf numFmtId="3" fontId="15" fillId="2" borderId="5" xfId="1" applyNumberFormat="1" applyFont="1" applyFill="1" applyBorder="1" applyAlignment="1" applyProtection="1">
      <alignment horizontal="center" vertical="center"/>
    </xf>
    <xf numFmtId="3" fontId="15" fillId="2" borderId="6" xfId="1" applyNumberFormat="1" applyFont="1" applyFill="1" applyBorder="1" applyAlignment="1" applyProtection="1">
      <alignment horizontal="center" vertical="center"/>
    </xf>
    <xf numFmtId="3" fontId="15" fillId="2" borderId="20" xfId="1" applyNumberFormat="1" applyFont="1" applyFill="1" applyBorder="1" applyAlignment="1" applyProtection="1">
      <alignment horizontal="center" vertical="center"/>
    </xf>
    <xf numFmtId="3" fontId="15" fillId="2" borderId="22" xfId="1" applyNumberFormat="1" applyFont="1" applyFill="1" applyBorder="1" applyAlignment="1" applyProtection="1">
      <alignment horizontal="center" vertical="center"/>
    </xf>
    <xf numFmtId="3" fontId="9" fillId="2" borderId="24" xfId="1" applyNumberFormat="1" applyFont="1" applyFill="1" applyBorder="1" applyAlignment="1" applyProtection="1">
      <alignment horizontal="center" vertical="center"/>
    </xf>
    <xf numFmtId="3" fontId="9" fillId="2" borderId="6" xfId="1" applyNumberFormat="1" applyFont="1" applyFill="1" applyBorder="1" applyAlignment="1" applyProtection="1">
      <alignment horizontal="center" vertical="center"/>
    </xf>
    <xf numFmtId="3" fontId="9" fillId="2" borderId="22" xfId="1" applyNumberFormat="1" applyFont="1" applyFill="1" applyBorder="1" applyAlignment="1" applyProtection="1">
      <alignment horizontal="center" vertical="center"/>
    </xf>
    <xf numFmtId="3" fontId="16" fillId="2" borderId="4" xfId="1" applyNumberFormat="1" applyFont="1" applyFill="1" applyBorder="1" applyAlignment="1" applyProtection="1">
      <alignment horizontal="center" vertical="center"/>
    </xf>
    <xf numFmtId="3" fontId="16" fillId="2" borderId="6" xfId="1" applyNumberFormat="1" applyFont="1" applyFill="1" applyBorder="1" applyAlignment="1" applyProtection="1">
      <alignment horizontal="center" vertical="center"/>
    </xf>
    <xf numFmtId="3" fontId="16" fillId="2" borderId="50" xfId="1" applyNumberFormat="1" applyFont="1" applyFill="1" applyBorder="1" applyAlignment="1" applyProtection="1">
      <alignment horizontal="center" vertical="center"/>
    </xf>
    <xf numFmtId="3" fontId="16" fillId="2" borderId="24" xfId="1" applyNumberFormat="1" applyFont="1" applyFill="1" applyBorder="1" applyAlignment="1" applyProtection="1">
      <alignment horizontal="center" vertical="center"/>
    </xf>
    <xf numFmtId="3" fontId="16" fillId="2" borderId="25" xfId="1" applyNumberFormat="1" applyFont="1" applyFill="1" applyBorder="1" applyAlignment="1" applyProtection="1">
      <alignment horizontal="center" vertical="center"/>
    </xf>
    <xf numFmtId="3" fontId="16" fillId="2" borderId="22" xfId="1" applyNumberFormat="1" applyFont="1" applyFill="1" applyBorder="1" applyAlignment="1" applyProtection="1">
      <alignment horizontal="center" vertical="center"/>
    </xf>
    <xf numFmtId="3" fontId="6" fillId="2" borderId="24" xfId="1" applyNumberFormat="1" applyFont="1" applyFill="1" applyBorder="1" applyAlignment="1" applyProtection="1">
      <alignment horizontal="center" vertical="center"/>
    </xf>
    <xf numFmtId="3" fontId="6" fillId="2" borderId="6" xfId="1" applyNumberFormat="1" applyFont="1" applyFill="1" applyBorder="1" applyAlignment="1" applyProtection="1">
      <alignment horizontal="center" vertical="center"/>
    </xf>
    <xf numFmtId="3" fontId="6" fillId="2" borderId="4" xfId="1" applyNumberFormat="1" applyFont="1" applyFill="1" applyBorder="1" applyAlignment="1" applyProtection="1">
      <alignment horizontal="center" vertical="center"/>
    </xf>
    <xf numFmtId="3" fontId="6" fillId="2" borderId="28" xfId="0" applyNumberFormat="1" applyFont="1" applyFill="1" applyBorder="1" applyAlignment="1">
      <alignment horizontal="center" vertical="center"/>
    </xf>
    <xf numFmtId="3" fontId="9" fillId="2" borderId="29" xfId="0" applyNumberFormat="1" applyFont="1" applyFill="1" applyBorder="1" applyAlignment="1">
      <alignment horizontal="center" vertical="center"/>
    </xf>
    <xf numFmtId="3" fontId="6" fillId="2" borderId="5" xfId="0" applyNumberFormat="1" applyFont="1" applyFill="1" applyBorder="1" applyAlignment="1">
      <alignment horizontal="center" vertical="center"/>
    </xf>
    <xf numFmtId="3" fontId="9" fillId="2" borderId="6" xfId="0" applyNumberFormat="1" applyFont="1" applyFill="1" applyBorder="1" applyAlignment="1">
      <alignment horizontal="center" vertical="center"/>
    </xf>
    <xf numFmtId="3" fontId="6" fillId="2" borderId="20" xfId="0" applyNumberFormat="1" applyFont="1" applyFill="1" applyBorder="1" applyAlignment="1">
      <alignment horizontal="center" vertical="center"/>
    </xf>
    <xf numFmtId="3" fontId="9" fillId="2" borderId="22" xfId="0" applyNumberFormat="1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3" fontId="9" fillId="2" borderId="4" xfId="0" applyNumberFormat="1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3" fontId="9" fillId="2" borderId="2" xfId="0" applyNumberFormat="1" applyFont="1" applyFill="1" applyBorder="1" applyAlignment="1">
      <alignment horizontal="center" vertical="center"/>
    </xf>
    <xf numFmtId="49" fontId="6" fillId="0" borderId="72" xfId="0" applyNumberFormat="1" applyFont="1" applyBorder="1" applyAlignment="1" applyProtection="1">
      <alignment horizontal="left" vertical="center" wrapText="1"/>
    </xf>
    <xf numFmtId="49" fontId="6" fillId="0" borderId="13" xfId="0" applyNumberFormat="1" applyFont="1" applyBorder="1" applyAlignment="1" applyProtection="1">
      <alignment horizontal="center" vertical="center" wrapText="1"/>
    </xf>
    <xf numFmtId="3" fontId="4" fillId="3" borderId="27" xfId="0" applyNumberFormat="1" applyFont="1" applyFill="1" applyBorder="1" applyAlignment="1" applyProtection="1">
      <alignment horizontal="center" vertical="center" wrapText="1"/>
    </xf>
    <xf numFmtId="3" fontId="4" fillId="3" borderId="51" xfId="0" applyNumberFormat="1" applyFont="1" applyFill="1" applyBorder="1" applyAlignment="1" applyProtection="1">
      <alignment horizontal="center" vertical="center" wrapText="1"/>
    </xf>
    <xf numFmtId="167" fontId="8" fillId="0" borderId="28" xfId="0" applyNumberFormat="1" applyFont="1" applyBorder="1" applyAlignment="1">
      <alignment horizontal="center"/>
    </xf>
    <xf numFmtId="167" fontId="8" fillId="0" borderId="5" xfId="0" applyNumberFormat="1" applyFont="1" applyBorder="1" applyAlignment="1">
      <alignment horizontal="center"/>
    </xf>
    <xf numFmtId="167" fontId="8" fillId="0" borderId="20" xfId="0" applyNumberFormat="1" applyFont="1" applyBorder="1" applyAlignment="1">
      <alignment horizontal="center"/>
    </xf>
    <xf numFmtId="167" fontId="8" fillId="0" borderId="1" xfId="0" applyNumberFormat="1" applyFont="1" applyBorder="1" applyAlignment="1">
      <alignment horizontal="center"/>
    </xf>
    <xf numFmtId="49" fontId="8" fillId="2" borderId="28" xfId="0" applyNumberFormat="1" applyFont="1" applyFill="1" applyBorder="1" applyAlignment="1" applyProtection="1">
      <alignment horizontal="center" vertical="center" wrapText="1"/>
    </xf>
    <xf numFmtId="3" fontId="8" fillId="2" borderId="28" xfId="0" applyNumberFormat="1" applyFont="1" applyFill="1" applyBorder="1" applyAlignment="1" applyProtection="1">
      <alignment horizontal="center" vertical="center" wrapText="1"/>
    </xf>
    <xf numFmtId="49" fontId="8" fillId="2" borderId="1" xfId="0" applyNumberFormat="1" applyFont="1" applyFill="1" applyBorder="1" applyAlignment="1" applyProtection="1">
      <alignment horizontal="center" vertical="center" wrapText="1"/>
    </xf>
    <xf numFmtId="3" fontId="8" fillId="2" borderId="1" xfId="0" applyNumberFormat="1" applyFont="1" applyFill="1" applyBorder="1" applyAlignment="1" applyProtection="1">
      <alignment horizontal="center" vertical="center" wrapText="1"/>
    </xf>
    <xf numFmtId="167" fontId="8" fillId="2" borderId="1" xfId="0" applyNumberFormat="1" applyFont="1" applyFill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/>
    </xf>
    <xf numFmtId="1" fontId="8" fillId="0" borderId="5" xfId="0" applyNumberFormat="1" applyFont="1" applyBorder="1" applyAlignment="1">
      <alignment horizontal="center"/>
    </xf>
    <xf numFmtId="1" fontId="8" fillId="0" borderId="20" xfId="0" applyNumberFormat="1" applyFont="1" applyBorder="1" applyAlignment="1">
      <alignment horizontal="center"/>
    </xf>
    <xf numFmtId="1" fontId="8" fillId="0" borderId="3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49" fontId="7" fillId="0" borderId="28" xfId="0" applyNumberFormat="1" applyFont="1" applyBorder="1" applyAlignment="1" applyProtection="1">
      <alignment horizontal="center" vertical="center"/>
    </xf>
    <xf numFmtId="3" fontId="7" fillId="0" borderId="28" xfId="0" applyNumberFormat="1" applyFont="1" applyFill="1" applyBorder="1" applyAlignment="1" applyProtection="1">
      <alignment horizontal="center" vertical="center" wrapText="1"/>
    </xf>
    <xf numFmtId="49" fontId="7" fillId="0" borderId="5" xfId="0" applyNumberFormat="1" applyFont="1" applyBorder="1" applyAlignment="1" applyProtection="1">
      <alignment horizontal="center" vertical="center"/>
    </xf>
    <xf numFmtId="3" fontId="7" fillId="0" borderId="5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Border="1" applyAlignment="1" applyProtection="1">
      <alignment horizontal="center" vertical="center"/>
    </xf>
    <xf numFmtId="3" fontId="7" fillId="0" borderId="1" xfId="0" applyNumberFormat="1" applyFont="1" applyBorder="1" applyAlignment="1" applyProtection="1">
      <alignment horizontal="center" vertical="center" wrapText="1"/>
    </xf>
    <xf numFmtId="3" fontId="7" fillId="0" borderId="1" xfId="0" applyNumberFormat="1" applyFont="1" applyFill="1" applyBorder="1" applyAlignment="1" applyProtection="1">
      <alignment horizontal="center" vertical="center" wrapText="1"/>
    </xf>
    <xf numFmtId="2" fontId="8" fillId="0" borderId="3" xfId="0" applyNumberFormat="1" applyFont="1" applyBorder="1" applyAlignment="1">
      <alignment horizontal="center" vertical="center"/>
    </xf>
    <xf numFmtId="166" fontId="4" fillId="0" borderId="29" xfId="1" applyNumberFormat="1" applyFont="1" applyBorder="1" applyAlignment="1">
      <alignment horizontal="center" vertical="center"/>
    </xf>
    <xf numFmtId="166" fontId="4" fillId="0" borderId="6" xfId="1" applyNumberFormat="1" applyFont="1" applyBorder="1" applyAlignment="1">
      <alignment horizontal="center" vertical="center"/>
    </xf>
    <xf numFmtId="166" fontId="4" fillId="0" borderId="2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8" fillId="0" borderId="28" xfId="1" applyNumberFormat="1" applyFont="1" applyBorder="1" applyAlignment="1">
      <alignment horizontal="center" vertical="center"/>
    </xf>
    <xf numFmtId="166" fontId="8" fillId="0" borderId="5" xfId="1" applyNumberFormat="1" applyFont="1" applyBorder="1" applyAlignment="1">
      <alignment horizontal="center" vertical="center"/>
    </xf>
    <xf numFmtId="166" fontId="8" fillId="0" borderId="20" xfId="1" applyNumberFormat="1" applyFont="1" applyBorder="1" applyAlignment="1">
      <alignment horizontal="center" vertical="center"/>
    </xf>
    <xf numFmtId="166" fontId="8" fillId="0" borderId="1" xfId="1" applyNumberFormat="1" applyFont="1" applyBorder="1" applyAlignment="1">
      <alignment horizontal="center" vertical="center"/>
    </xf>
    <xf numFmtId="165" fontId="6" fillId="0" borderId="21" xfId="0" applyNumberFormat="1" applyFont="1" applyBorder="1" applyAlignment="1" applyProtection="1">
      <alignment horizontal="center" vertical="center" wrapText="1"/>
    </xf>
    <xf numFmtId="165" fontId="6" fillId="0" borderId="50" xfId="0" applyNumberFormat="1" applyFont="1" applyBorder="1" applyAlignment="1" applyProtection="1">
      <alignment horizontal="center" vertical="center" wrapText="1"/>
    </xf>
    <xf numFmtId="166" fontId="9" fillId="0" borderId="4" xfId="1" applyNumberFormat="1" applyFont="1" applyBorder="1" applyAlignment="1">
      <alignment horizontal="center" vertical="center"/>
    </xf>
    <xf numFmtId="165" fontId="9" fillId="0" borderId="42" xfId="0" applyNumberFormat="1" applyFont="1" applyBorder="1" applyAlignment="1" applyProtection="1">
      <alignment horizontal="center" vertical="center" wrapText="1"/>
    </xf>
    <xf numFmtId="165" fontId="9" fillId="0" borderId="35" xfId="0" applyNumberFormat="1" applyFont="1" applyBorder="1" applyAlignment="1" applyProtection="1">
      <alignment horizontal="center" vertical="center" wrapText="1"/>
    </xf>
    <xf numFmtId="165" fontId="9" fillId="0" borderId="23" xfId="0" applyNumberFormat="1" applyFont="1" applyBorder="1" applyAlignment="1" applyProtection="1">
      <alignment horizontal="center" vertical="center" wrapText="1"/>
    </xf>
    <xf numFmtId="165" fontId="9" fillId="0" borderId="24" xfId="0" applyNumberFormat="1" applyFont="1" applyBorder="1" applyAlignment="1" applyProtection="1">
      <alignment horizontal="center" vertical="center" wrapText="1"/>
    </xf>
    <xf numFmtId="165" fontId="9" fillId="0" borderId="5" xfId="0" applyNumberFormat="1" applyFont="1" applyBorder="1" applyAlignment="1" applyProtection="1">
      <alignment horizontal="center" vertical="center" wrapText="1"/>
    </xf>
    <xf numFmtId="165" fontId="9" fillId="0" borderId="6" xfId="0" applyNumberFormat="1" applyFont="1" applyBorder="1" applyAlignment="1" applyProtection="1">
      <alignment horizontal="center" vertical="center" wrapText="1"/>
    </xf>
    <xf numFmtId="3" fontId="9" fillId="2" borderId="10" xfId="0" applyNumberFormat="1" applyFont="1" applyFill="1" applyBorder="1" applyAlignment="1" applyProtection="1">
      <alignment horizontal="right" vertical="center" wrapText="1"/>
    </xf>
    <xf numFmtId="3" fontId="9" fillId="0" borderId="51" xfId="0" applyNumberFormat="1" applyFont="1" applyFill="1" applyBorder="1" applyAlignment="1" applyProtection="1">
      <alignment horizontal="center" vertical="center" wrapText="1"/>
    </xf>
    <xf numFmtId="3" fontId="9" fillId="0" borderId="6" xfId="0" applyNumberFormat="1" applyFont="1" applyFill="1" applyBorder="1" applyAlignment="1" applyProtection="1">
      <alignment horizontal="center" vertical="center" wrapText="1"/>
    </xf>
    <xf numFmtId="3" fontId="9" fillId="0" borderId="38" xfId="0" applyNumberFormat="1" applyFont="1" applyFill="1" applyBorder="1" applyAlignment="1" applyProtection="1">
      <alignment horizontal="center" vertical="center" wrapText="1"/>
    </xf>
    <xf numFmtId="166" fontId="9" fillId="0" borderId="29" xfId="1" applyNumberFormat="1" applyFont="1" applyBorder="1" applyAlignment="1">
      <alignment horizontal="center"/>
    </xf>
    <xf numFmtId="166" fontId="9" fillId="0" borderId="6" xfId="1" applyNumberFormat="1" applyFont="1" applyBorder="1" applyAlignment="1">
      <alignment horizontal="center"/>
    </xf>
    <xf numFmtId="166" fontId="9" fillId="0" borderId="22" xfId="1" applyNumberFormat="1" applyFont="1" applyBorder="1" applyAlignment="1">
      <alignment horizontal="center"/>
    </xf>
    <xf numFmtId="166" fontId="9" fillId="0" borderId="4" xfId="1" applyNumberFormat="1" applyFont="1" applyBorder="1" applyAlignment="1">
      <alignment horizontal="center"/>
    </xf>
    <xf numFmtId="166" fontId="9" fillId="0" borderId="2" xfId="1" applyNumberFormat="1" applyFont="1" applyBorder="1" applyAlignment="1">
      <alignment horizontal="center"/>
    </xf>
    <xf numFmtId="3" fontId="9" fillId="2" borderId="29" xfId="0" applyNumberFormat="1" applyFont="1" applyFill="1" applyBorder="1" applyAlignment="1" applyProtection="1">
      <alignment horizontal="center" vertical="center" wrapText="1"/>
    </xf>
    <xf numFmtId="3" fontId="9" fillId="2" borderId="2" xfId="0" applyNumberFormat="1" applyFont="1" applyFill="1" applyBorder="1" applyAlignment="1" applyProtection="1">
      <alignment horizontal="center" vertical="center" wrapText="1"/>
    </xf>
    <xf numFmtId="3" fontId="9" fillId="2" borderId="28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3" fontId="9" fillId="2" borderId="31" xfId="0" applyNumberFormat="1" applyFont="1" applyFill="1" applyBorder="1" applyAlignment="1" applyProtection="1">
      <alignment horizontal="center" vertical="center" wrapText="1"/>
    </xf>
    <xf numFmtId="3" fontId="9" fillId="2" borderId="38" xfId="0" applyNumberFormat="1" applyFont="1" applyFill="1" applyBorder="1" applyAlignment="1" applyProtection="1">
      <alignment horizontal="center" vertical="center" wrapText="1"/>
    </xf>
    <xf numFmtId="49" fontId="6" fillId="0" borderId="40" xfId="0" applyNumberFormat="1" applyFont="1" applyBorder="1" applyAlignment="1" applyProtection="1">
      <alignment horizontal="left" vertical="center" wrapText="1"/>
    </xf>
    <xf numFmtId="49" fontId="6" fillId="3" borderId="70" xfId="0" applyNumberFormat="1" applyFont="1" applyFill="1" applyBorder="1" applyAlignment="1" applyProtection="1">
      <alignment horizontal="center" vertical="center" wrapText="1"/>
    </xf>
    <xf numFmtId="3" fontId="9" fillId="0" borderId="5" xfId="0" applyNumberFormat="1" applyFont="1" applyBorder="1" applyAlignment="1" applyProtection="1">
      <alignment horizontal="center" vertical="center" wrapText="1"/>
    </xf>
    <xf numFmtId="3" fontId="17" fillId="0" borderId="4" xfId="0" applyNumberFormat="1" applyFont="1" applyBorder="1" applyAlignment="1" applyProtection="1">
      <alignment horizontal="center" vertical="center" wrapText="1"/>
    </xf>
    <xf numFmtId="3" fontId="9" fillId="0" borderId="7" xfId="0" applyNumberFormat="1" applyFont="1" applyBorder="1" applyAlignment="1" applyProtection="1">
      <alignment horizontal="center" vertical="center" wrapText="1"/>
    </xf>
    <xf numFmtId="3" fontId="17" fillId="0" borderId="8" xfId="0" applyNumberFormat="1" applyFont="1" applyBorder="1" applyAlignment="1" applyProtection="1">
      <alignment horizontal="center" vertical="center" wrapText="1"/>
    </xf>
    <xf numFmtId="49" fontId="4" fillId="3" borderId="40" xfId="0" applyNumberFormat="1" applyFont="1" applyFill="1" applyBorder="1" applyAlignment="1" applyProtection="1">
      <alignment horizontal="center" vertical="center" wrapText="1"/>
    </xf>
    <xf numFmtId="49" fontId="4" fillId="3" borderId="70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49" fontId="6" fillId="3" borderId="40" xfId="0" applyNumberFormat="1" applyFont="1" applyFill="1" applyBorder="1" applyAlignment="1" applyProtection="1">
      <alignment horizontal="center" vertical="center" wrapText="1"/>
    </xf>
    <xf numFmtId="49" fontId="4" fillId="3" borderId="37" xfId="0" applyNumberFormat="1" applyFont="1" applyFill="1" applyBorder="1" applyAlignment="1" applyProtection="1">
      <alignment horizontal="center" vertical="center" wrapText="1"/>
    </xf>
    <xf numFmtId="3" fontId="8" fillId="2" borderId="27" xfId="0" applyNumberFormat="1" applyFont="1" applyFill="1" applyBorder="1" applyAlignment="1" applyProtection="1">
      <alignment horizontal="center" vertical="center" wrapText="1"/>
    </xf>
    <xf numFmtId="3" fontId="8" fillId="2" borderId="31" xfId="0" applyNumberFormat="1" applyFont="1" applyFill="1" applyBorder="1" applyAlignment="1" applyProtection="1">
      <alignment horizontal="center" vertical="center" wrapText="1"/>
    </xf>
    <xf numFmtId="49" fontId="4" fillId="3" borderId="11" xfId="0" applyNumberFormat="1" applyFont="1" applyFill="1" applyBorder="1" applyAlignment="1" applyProtection="1">
      <alignment horizontal="center" vertical="center" wrapText="1"/>
    </xf>
    <xf numFmtId="49" fontId="4" fillId="3" borderId="40" xfId="0" applyNumberFormat="1" applyFont="1" applyFill="1" applyBorder="1" applyAlignment="1" applyProtection="1">
      <alignment horizontal="center" vertical="center" wrapText="1"/>
    </xf>
    <xf numFmtId="49" fontId="4" fillId="2" borderId="26" xfId="0" applyNumberFormat="1" applyFont="1" applyFill="1" applyBorder="1" applyAlignment="1" applyProtection="1">
      <alignment horizontal="center" vertical="center" wrapText="1"/>
    </xf>
    <xf numFmtId="49" fontId="4" fillId="2" borderId="30" xfId="0" applyNumberFormat="1" applyFont="1" applyFill="1" applyBorder="1" applyAlignment="1" applyProtection="1">
      <alignment horizontal="center" vertical="center" wrapText="1"/>
    </xf>
    <xf numFmtId="49" fontId="4" fillId="2" borderId="27" xfId="0" applyNumberFormat="1" applyFont="1" applyFill="1" applyBorder="1" applyAlignment="1" applyProtection="1">
      <alignment horizontal="left" vertical="center" wrapText="1"/>
    </xf>
    <xf numFmtId="49" fontId="4" fillId="2" borderId="31" xfId="0" applyNumberFormat="1" applyFont="1" applyFill="1" applyBorder="1" applyAlignment="1" applyProtection="1">
      <alignment horizontal="left" vertical="center" wrapText="1"/>
    </xf>
    <xf numFmtId="49" fontId="8" fillId="2" borderId="27" xfId="0" applyNumberFormat="1" applyFont="1" applyFill="1" applyBorder="1" applyAlignment="1" applyProtection="1">
      <alignment horizontal="center" vertical="center" wrapText="1"/>
    </xf>
    <xf numFmtId="49" fontId="8" fillId="2" borderId="31" xfId="0" applyNumberFormat="1" applyFont="1" applyFill="1" applyBorder="1" applyAlignment="1" applyProtection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4" fillId="2" borderId="69" xfId="0" applyNumberFormat="1" applyFont="1" applyFill="1" applyBorder="1" applyAlignment="1" applyProtection="1">
      <alignment horizontal="center" vertical="center" wrapText="1"/>
    </xf>
    <xf numFmtId="49" fontId="4" fillId="2" borderId="43" xfId="0" applyNumberFormat="1" applyFont="1" applyFill="1" applyBorder="1" applyAlignment="1" applyProtection="1">
      <alignment horizontal="center" vertical="center" wrapText="1"/>
    </xf>
    <xf numFmtId="49" fontId="6" fillId="0" borderId="15" xfId="0" applyNumberFormat="1" applyFont="1" applyBorder="1" applyAlignment="1" applyProtection="1">
      <alignment horizontal="center" vertical="center" wrapText="1"/>
    </xf>
    <xf numFmtId="49" fontId="6" fillId="0" borderId="17" xfId="0" applyNumberFormat="1" applyFont="1" applyBorder="1" applyAlignment="1" applyProtection="1">
      <alignment horizontal="center" vertical="center" wrapText="1"/>
    </xf>
    <xf numFmtId="49" fontId="6" fillId="0" borderId="30" xfId="0" applyNumberFormat="1" applyFont="1" applyBorder="1" applyAlignment="1" applyProtection="1">
      <alignment horizontal="center" vertical="center" wrapText="1"/>
    </xf>
    <xf numFmtId="49" fontId="6" fillId="0" borderId="33" xfId="0" applyNumberFormat="1" applyFont="1" applyBorder="1" applyAlignment="1" applyProtection="1">
      <alignment horizontal="left" vertical="center" wrapText="1"/>
    </xf>
    <xf numFmtId="49" fontId="6" fillId="0" borderId="34" xfId="0" applyNumberFormat="1" applyFont="1" applyBorder="1" applyAlignment="1" applyProtection="1">
      <alignment horizontal="left"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18" xfId="0" applyFont="1" applyBorder="1" applyAlignment="1" applyProtection="1">
      <alignment horizontal="center" vertical="center" wrapText="1"/>
    </xf>
    <xf numFmtId="0" fontId="7" fillId="0" borderId="54" xfId="0" applyFont="1" applyBorder="1" applyAlignment="1" applyProtection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6" fillId="0" borderId="49" xfId="0" applyFont="1" applyBorder="1" applyAlignment="1" applyProtection="1">
      <alignment horizontal="left" vertical="center" wrapText="1"/>
    </xf>
    <xf numFmtId="0" fontId="6" fillId="0" borderId="59" xfId="0" applyFont="1" applyBorder="1" applyAlignment="1" applyProtection="1">
      <alignment horizontal="left" vertical="center" wrapText="1"/>
    </xf>
    <xf numFmtId="0" fontId="6" fillId="0" borderId="57" xfId="0" applyFont="1" applyBorder="1" applyAlignment="1" applyProtection="1">
      <alignment horizontal="left" vertical="center" wrapText="1"/>
    </xf>
    <xf numFmtId="49" fontId="6" fillId="0" borderId="44" xfId="0" applyNumberFormat="1" applyFont="1" applyBorder="1" applyAlignment="1" applyProtection="1">
      <alignment horizontal="center" vertical="center" wrapText="1"/>
    </xf>
    <xf numFmtId="49" fontId="6" fillId="0" borderId="45" xfId="0" applyNumberFormat="1" applyFont="1" applyBorder="1" applyAlignment="1" applyProtection="1">
      <alignment horizontal="center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4" fillId="2" borderId="21" xfId="0" applyFont="1" applyFill="1" applyBorder="1" applyAlignment="1">
      <alignment horizontal="left" vertical="center" wrapText="1"/>
    </xf>
    <xf numFmtId="49" fontId="6" fillId="0" borderId="17" xfId="0" applyNumberFormat="1" applyFont="1" applyBorder="1" applyAlignment="1" applyProtection="1">
      <alignment horizontal="left" vertical="center" wrapText="1"/>
    </xf>
    <xf numFmtId="0" fontId="8" fillId="2" borderId="18" xfId="0" applyFont="1" applyFill="1" applyBorder="1" applyAlignment="1">
      <alignment horizontal="left" vertical="center" wrapText="1"/>
    </xf>
    <xf numFmtId="49" fontId="6" fillId="0" borderId="19" xfId="0" applyNumberFormat="1" applyFont="1" applyBorder="1" applyAlignment="1" applyProtection="1">
      <alignment horizontal="center" vertical="center" wrapText="1"/>
    </xf>
    <xf numFmtId="0" fontId="6" fillId="0" borderId="52" xfId="0" applyFont="1" applyBorder="1" applyAlignment="1" applyProtection="1">
      <alignment horizontal="left" vertical="center" wrapText="1"/>
    </xf>
    <xf numFmtId="0" fontId="6" fillId="0" borderId="58" xfId="0" applyFont="1" applyBorder="1" applyAlignment="1" applyProtection="1">
      <alignment horizontal="left" vertical="center" wrapText="1"/>
    </xf>
    <xf numFmtId="0" fontId="6" fillId="0" borderId="53" xfId="0" applyFont="1" applyBorder="1" applyAlignment="1" applyProtection="1">
      <alignment horizontal="left" vertical="center" wrapText="1"/>
    </xf>
    <xf numFmtId="1" fontId="14" fillId="2" borderId="32" xfId="1" applyNumberFormat="1" applyFont="1" applyFill="1" applyBorder="1" applyAlignment="1" applyProtection="1">
      <alignment horizontal="center" vertical="center" wrapText="1"/>
    </xf>
    <xf numFmtId="1" fontId="14" fillId="2" borderId="33" xfId="1" applyNumberFormat="1" applyFont="1" applyFill="1" applyBorder="1" applyAlignment="1" applyProtection="1">
      <alignment horizontal="center" vertical="center" wrapText="1"/>
    </xf>
    <xf numFmtId="1" fontId="14" fillId="2" borderId="48" xfId="1" applyNumberFormat="1" applyFont="1" applyFill="1" applyBorder="1" applyAlignment="1" applyProtection="1">
      <alignment horizontal="center" vertical="center" wrapText="1"/>
    </xf>
    <xf numFmtId="1" fontId="14" fillId="2" borderId="34" xfId="1" applyNumberFormat="1" applyFont="1" applyFill="1" applyBorder="1" applyAlignment="1" applyProtection="1">
      <alignment horizontal="center" vertical="center" wrapText="1"/>
    </xf>
    <xf numFmtId="1" fontId="14" fillId="2" borderId="52" xfId="1" applyNumberFormat="1" applyFont="1" applyFill="1" applyBorder="1" applyAlignment="1" applyProtection="1">
      <alignment horizontal="center" vertical="center" wrapText="1"/>
    </xf>
    <xf numFmtId="1" fontId="14" fillId="2" borderId="53" xfId="1" applyNumberFormat="1" applyFont="1" applyFill="1" applyBorder="1" applyAlignment="1" applyProtection="1">
      <alignment horizontal="center" vertical="center" wrapText="1"/>
    </xf>
    <xf numFmtId="49" fontId="5" fillId="3" borderId="11" xfId="2" applyNumberFormat="1" applyFont="1" applyFill="1" applyBorder="1" applyAlignment="1" applyProtection="1">
      <alignment horizontal="center" vertical="center" wrapText="1"/>
    </xf>
    <xf numFmtId="49" fontId="5" fillId="3" borderId="12" xfId="2" applyNumberFormat="1" applyFont="1" applyFill="1" applyBorder="1" applyAlignment="1" applyProtection="1">
      <alignment horizontal="center" vertical="center" wrapText="1"/>
    </xf>
    <xf numFmtId="49" fontId="5" fillId="3" borderId="41" xfId="2" applyNumberFormat="1" applyFont="1" applyFill="1" applyBorder="1" applyAlignment="1" applyProtection="1">
      <alignment horizontal="center" vertical="center" wrapText="1"/>
    </xf>
    <xf numFmtId="49" fontId="6" fillId="0" borderId="53" xfId="0" applyNumberFormat="1" applyFont="1" applyBorder="1" applyAlignment="1" applyProtection="1">
      <alignment horizontal="left" vertical="center" wrapText="1"/>
    </xf>
    <xf numFmtId="49" fontId="7" fillId="0" borderId="16" xfId="0" applyNumberFormat="1" applyFont="1" applyFill="1" applyBorder="1" applyAlignment="1" applyProtection="1">
      <alignment horizontal="center" vertical="center" wrapText="1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49" fontId="7" fillId="0" borderId="21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Border="1" applyAlignment="1" applyProtection="1">
      <alignment horizontal="left" vertical="center" wrapText="1"/>
    </xf>
    <xf numFmtId="49" fontId="6" fillId="0" borderId="18" xfId="0" applyNumberFormat="1" applyFont="1" applyBorder="1" applyAlignment="1" applyProtection="1">
      <alignment horizontal="left" vertical="center" wrapText="1"/>
    </xf>
    <xf numFmtId="49" fontId="6" fillId="0" borderId="21" xfId="0" applyNumberFormat="1" applyFont="1" applyBorder="1" applyAlignment="1" applyProtection="1">
      <alignment horizontal="left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49" fontId="4" fillId="3" borderId="43" xfId="0" applyNumberFormat="1" applyFont="1" applyFill="1" applyBorder="1" applyAlignment="1" applyProtection="1">
      <alignment horizontal="center" vertical="center" wrapText="1"/>
    </xf>
    <xf numFmtId="49" fontId="4" fillId="3" borderId="37" xfId="0" applyNumberFormat="1" applyFont="1" applyFill="1" applyBorder="1" applyAlignment="1" applyProtection="1">
      <alignment horizontal="center" vertical="center" wrapText="1"/>
    </xf>
    <xf numFmtId="49" fontId="4" fillId="3" borderId="36" xfId="0" applyNumberFormat="1" applyFont="1" applyFill="1" applyBorder="1" applyAlignment="1" applyProtection="1">
      <alignment horizontal="center" vertical="center" wrapText="1"/>
    </xf>
    <xf numFmtId="49" fontId="6" fillId="0" borderId="26" xfId="0" applyNumberFormat="1" applyFont="1" applyBorder="1" applyAlignment="1" applyProtection="1">
      <alignment horizontal="center" vertical="center" wrapText="1"/>
    </xf>
    <xf numFmtId="49" fontId="7" fillId="0" borderId="18" xfId="0" applyNumberFormat="1" applyFont="1" applyBorder="1" applyAlignment="1" applyProtection="1">
      <alignment horizontal="center" vertical="center" wrapText="1"/>
    </xf>
    <xf numFmtId="49" fontId="7" fillId="0" borderId="21" xfId="0" applyNumberFormat="1" applyFont="1" applyBorder="1" applyAlignment="1" applyProtection="1">
      <alignment horizontal="center" vertical="center" wrapText="1"/>
    </xf>
    <xf numFmtId="49" fontId="6" fillId="0" borderId="60" xfId="0" applyNumberFormat="1" applyFont="1" applyBorder="1" applyAlignment="1" applyProtection="1">
      <alignment horizontal="center" vertical="center" wrapText="1"/>
    </xf>
    <xf numFmtId="49" fontId="6" fillId="0" borderId="61" xfId="0" applyNumberFormat="1" applyFont="1" applyBorder="1" applyAlignment="1" applyProtection="1">
      <alignment horizontal="center" vertical="center" wrapText="1"/>
    </xf>
    <xf numFmtId="49" fontId="6" fillId="0" borderId="63" xfId="0" applyNumberFormat="1" applyFont="1" applyBorder="1" applyAlignment="1" applyProtection="1">
      <alignment horizontal="center" vertical="center" wrapText="1"/>
    </xf>
    <xf numFmtId="49" fontId="6" fillId="0" borderId="0" xfId="0" applyNumberFormat="1" applyFont="1" applyBorder="1" applyAlignment="1" applyProtection="1">
      <alignment horizontal="left" vertical="center" wrapText="1"/>
    </xf>
    <xf numFmtId="0" fontId="6" fillId="0" borderId="54" xfId="0" applyFont="1" applyBorder="1" applyAlignment="1" applyProtection="1">
      <alignment horizontal="left" vertical="center" wrapText="1"/>
    </xf>
    <xf numFmtId="0" fontId="6" fillId="0" borderId="56" xfId="0" applyFont="1" applyBorder="1" applyAlignment="1" applyProtection="1">
      <alignment horizontal="left" vertical="center" wrapText="1"/>
    </xf>
    <xf numFmtId="0" fontId="6" fillId="0" borderId="55" xfId="0" applyFont="1" applyBorder="1" applyAlignment="1" applyProtection="1">
      <alignment horizontal="left" vertical="center" wrapText="1"/>
    </xf>
    <xf numFmtId="0" fontId="6" fillId="0" borderId="67" xfId="0" applyFont="1" applyBorder="1" applyAlignment="1" applyProtection="1">
      <alignment horizontal="left" vertical="center" wrapText="1"/>
    </xf>
    <xf numFmtId="0" fontId="6" fillId="0" borderId="68" xfId="0" applyFont="1" applyBorder="1" applyAlignment="1" applyProtection="1">
      <alignment horizontal="left" vertical="center" wrapText="1"/>
    </xf>
    <xf numFmtId="0" fontId="6" fillId="0" borderId="65" xfId="0" applyFont="1" applyBorder="1" applyAlignment="1" applyProtection="1">
      <alignment horizontal="left" vertical="center" wrapText="1"/>
    </xf>
    <xf numFmtId="49" fontId="6" fillId="0" borderId="26" xfId="0" applyNumberFormat="1" applyFont="1" applyBorder="1" applyAlignment="1" applyProtection="1">
      <alignment horizontal="left" vertical="center" wrapText="1"/>
    </xf>
    <xf numFmtId="49" fontId="6" fillId="0" borderId="30" xfId="0" applyNumberFormat="1" applyFont="1" applyBorder="1" applyAlignment="1" applyProtection="1">
      <alignment horizontal="left" vertical="center" wrapText="1"/>
    </xf>
    <xf numFmtId="49" fontId="6" fillId="0" borderId="70" xfId="0" applyNumberFormat="1" applyFont="1" applyBorder="1" applyAlignment="1" applyProtection="1">
      <alignment horizontal="left" vertical="center" wrapText="1"/>
    </xf>
    <xf numFmtId="49" fontId="6" fillId="0" borderId="37" xfId="0" applyNumberFormat="1" applyFont="1" applyBorder="1" applyAlignment="1" applyProtection="1">
      <alignment horizontal="left" vertical="center" wrapText="1"/>
    </xf>
    <xf numFmtId="0" fontId="8" fillId="0" borderId="2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7" xfId="0" applyFont="1" applyBorder="1" applyAlignment="1" applyProtection="1">
      <alignment horizontal="center" vertical="center" wrapText="1"/>
    </xf>
    <xf numFmtId="0" fontId="8" fillId="0" borderId="21" xfId="0" applyFont="1" applyBorder="1" applyAlignment="1" applyProtection="1">
      <alignment horizontal="center" vertical="center" wrapText="1"/>
    </xf>
    <xf numFmtId="4" fontId="8" fillId="0" borderId="16" xfId="0" applyNumberFormat="1" applyFont="1" applyFill="1" applyBorder="1" applyAlignment="1">
      <alignment horizontal="center" vertical="center"/>
    </xf>
    <xf numFmtId="4" fontId="8" fillId="0" borderId="18" xfId="0" applyNumberFormat="1" applyFont="1" applyFill="1" applyBorder="1" applyAlignment="1">
      <alignment horizontal="center" vertical="center"/>
    </xf>
    <xf numFmtId="4" fontId="8" fillId="0" borderId="21" xfId="0" applyNumberFormat="1" applyFont="1" applyFill="1" applyBorder="1" applyAlignment="1">
      <alignment horizontal="center" vertical="center"/>
    </xf>
    <xf numFmtId="4" fontId="8" fillId="0" borderId="31" xfId="0" applyNumberFormat="1" applyFont="1" applyFill="1" applyBorder="1" applyAlignment="1">
      <alignment horizontal="center" vertical="center"/>
    </xf>
    <xf numFmtId="0" fontId="8" fillId="0" borderId="31" xfId="0" applyFont="1" applyBorder="1" applyAlignment="1" applyProtection="1">
      <alignment horizontal="center" vertical="center" wrapText="1"/>
    </xf>
    <xf numFmtId="0" fontId="6" fillId="0" borderId="33" xfId="0" applyFont="1" applyBorder="1" applyAlignment="1" applyProtection="1">
      <alignment horizontal="left" vertical="center" wrapText="1"/>
    </xf>
    <xf numFmtId="0" fontId="6" fillId="0" borderId="34" xfId="0" applyFont="1" applyBorder="1" applyAlignment="1" applyProtection="1">
      <alignment horizontal="left" vertical="center" wrapText="1"/>
    </xf>
    <xf numFmtId="0" fontId="6" fillId="0" borderId="37" xfId="0" applyFont="1" applyBorder="1" applyAlignment="1" applyProtection="1">
      <alignment horizontal="left" vertical="center" wrapText="1"/>
    </xf>
    <xf numFmtId="49" fontId="6" fillId="2" borderId="26" xfId="0" applyNumberFormat="1" applyFont="1" applyFill="1" applyBorder="1" applyAlignment="1" applyProtection="1">
      <alignment horizontal="center" vertical="center" wrapText="1"/>
    </xf>
    <xf numFmtId="49" fontId="6" fillId="2" borderId="17" xfId="0" applyNumberFormat="1" applyFont="1" applyFill="1" applyBorder="1" applyAlignment="1" applyProtection="1">
      <alignment horizontal="center" vertical="center" wrapText="1"/>
    </xf>
    <xf numFmtId="49" fontId="6" fillId="2" borderId="30" xfId="0" applyNumberFormat="1" applyFont="1" applyFill="1" applyBorder="1" applyAlignment="1" applyProtection="1">
      <alignment horizontal="center" vertical="center" wrapText="1"/>
    </xf>
    <xf numFmtId="49" fontId="6" fillId="0" borderId="27" xfId="0" applyNumberFormat="1" applyFont="1" applyBorder="1" applyAlignment="1" applyProtection="1">
      <alignment horizontal="left" vertical="center" wrapText="1"/>
    </xf>
    <xf numFmtId="49" fontId="6" fillId="0" borderId="31" xfId="0" applyNumberFormat="1" applyFont="1" applyBorder="1" applyAlignment="1" applyProtection="1">
      <alignment horizontal="left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49" fontId="4" fillId="0" borderId="26" xfId="0" applyNumberFormat="1" applyFont="1" applyFill="1" applyBorder="1" applyAlignment="1" applyProtection="1">
      <alignment horizontal="center" vertical="center" wrapText="1"/>
    </xf>
    <xf numFmtId="49" fontId="4" fillId="0" borderId="17" xfId="0" applyNumberFormat="1" applyFont="1" applyFill="1" applyBorder="1" applyAlignment="1" applyProtection="1">
      <alignment horizontal="center" vertical="center" wrapText="1"/>
    </xf>
    <xf numFmtId="49" fontId="4" fillId="0" borderId="19" xfId="0" applyNumberFormat="1" applyFont="1" applyFill="1" applyBorder="1" applyAlignment="1" applyProtection="1">
      <alignment horizontal="center" vertical="center" wrapText="1"/>
    </xf>
    <xf numFmtId="49" fontId="7" fillId="0" borderId="67" xfId="0" applyNumberFormat="1" applyFont="1" applyBorder="1" applyAlignment="1" applyProtection="1">
      <alignment horizontal="center" vertical="center"/>
    </xf>
    <xf numFmtId="49" fontId="7" fillId="0" borderId="65" xfId="0" applyNumberFormat="1" applyFont="1" applyBorder="1" applyAlignment="1" applyProtection="1">
      <alignment horizontal="center" vertical="center"/>
    </xf>
    <xf numFmtId="49" fontId="7" fillId="0" borderId="52" xfId="0" applyNumberFormat="1" applyFont="1" applyBorder="1" applyAlignment="1" applyProtection="1">
      <alignment horizontal="center" vertical="center"/>
    </xf>
    <xf numFmtId="49" fontId="7" fillId="0" borderId="53" xfId="0" applyNumberFormat="1" applyFont="1" applyBorder="1" applyAlignment="1" applyProtection="1">
      <alignment horizontal="center" vertical="center"/>
    </xf>
    <xf numFmtId="0" fontId="6" fillId="0" borderId="36" xfId="0" applyFont="1" applyBorder="1" applyAlignment="1" applyProtection="1">
      <alignment horizontal="left" vertical="center" wrapText="1"/>
    </xf>
    <xf numFmtId="0" fontId="6" fillId="0" borderId="47" xfId="0" applyFont="1" applyBorder="1" applyAlignment="1" applyProtection="1">
      <alignment horizontal="left" vertical="center" wrapText="1"/>
    </xf>
    <xf numFmtId="49" fontId="6" fillId="3" borderId="43" xfId="0" applyNumberFormat="1" applyFont="1" applyFill="1" applyBorder="1" applyAlignment="1" applyProtection="1">
      <alignment horizontal="center" vertical="center" wrapText="1"/>
    </xf>
    <xf numFmtId="49" fontId="6" fillId="3" borderId="47" xfId="0" applyNumberFormat="1" applyFont="1" applyFill="1" applyBorder="1" applyAlignment="1" applyProtection="1">
      <alignment horizontal="center" vertical="center" wrapText="1"/>
    </xf>
    <xf numFmtId="49" fontId="6" fillId="3" borderId="46" xfId="0" applyNumberFormat="1" applyFont="1" applyFill="1" applyBorder="1" applyAlignment="1" applyProtection="1">
      <alignment horizontal="center" vertical="center" wrapText="1"/>
    </xf>
    <xf numFmtId="49" fontId="4" fillId="3" borderId="69" xfId="0" applyNumberFormat="1" applyFont="1" applyFill="1" applyBorder="1" applyAlignment="1" applyProtection="1">
      <alignment horizontal="center" vertical="center" wrapText="1"/>
    </xf>
    <xf numFmtId="49" fontId="4" fillId="3" borderId="70" xfId="0" applyNumberFormat="1" applyFont="1" applyFill="1" applyBorder="1" applyAlignment="1" applyProtection="1">
      <alignment horizontal="center" vertical="center" wrapText="1"/>
    </xf>
    <xf numFmtId="0" fontId="8" fillId="0" borderId="28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/>
    </xf>
    <xf numFmtId="0" fontId="3" fillId="0" borderId="61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49" fontId="6" fillId="0" borderId="27" xfId="0" applyNumberFormat="1" applyFont="1" applyBorder="1" applyAlignment="1" applyProtection="1">
      <alignment horizontal="center" vertical="center" wrapText="1"/>
    </xf>
    <xf numFmtId="49" fontId="6" fillId="0" borderId="18" xfId="0" applyNumberFormat="1" applyFont="1" applyBorder="1" applyAlignment="1" applyProtection="1">
      <alignment horizontal="center" vertical="center" wrapText="1"/>
    </xf>
    <xf numFmtId="49" fontId="6" fillId="0" borderId="31" xfId="0" applyNumberFormat="1" applyFont="1" applyBorder="1" applyAlignment="1" applyProtection="1">
      <alignment horizontal="center" vertical="center" wrapText="1"/>
    </xf>
    <xf numFmtId="0" fontId="3" fillId="0" borderId="60" xfId="0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8" fillId="0" borderId="3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49" fontId="6" fillId="3" borderId="39" xfId="0" applyNumberFormat="1" applyFont="1" applyFill="1" applyBorder="1" applyAlignment="1" applyProtection="1">
      <alignment horizontal="center" vertical="center" wrapText="1"/>
    </xf>
    <xf numFmtId="49" fontId="6" fillId="3" borderId="12" xfId="0" applyNumberFormat="1" applyFont="1" applyFill="1" applyBorder="1" applyAlignment="1" applyProtection="1">
      <alignment horizontal="center" vertical="center" wrapText="1"/>
    </xf>
    <xf numFmtId="49" fontId="6" fillId="3" borderId="40" xfId="0" applyNumberFormat="1" applyFont="1" applyFill="1" applyBorder="1" applyAlignment="1" applyProtection="1">
      <alignment horizontal="center" vertical="center" wrapText="1"/>
    </xf>
    <xf numFmtId="0" fontId="8" fillId="0" borderId="39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40" xfId="0" applyFont="1" applyBorder="1" applyAlignment="1" applyProtection="1">
      <alignment horizontal="center" vertical="center" wrapText="1"/>
    </xf>
    <xf numFmtId="49" fontId="4" fillId="3" borderId="39" xfId="0" applyNumberFormat="1" applyFont="1" applyFill="1" applyBorder="1" applyAlignment="1" applyProtection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16F5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47625</xdr:rowOff>
    </xdr:from>
    <xdr:to>
      <xdr:col>0</xdr:col>
      <xdr:colOff>1385205</xdr:colOff>
      <xdr:row>16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486025"/>
          <a:ext cx="1347105" cy="83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66676</xdr:colOff>
      <xdr:row>8</xdr:row>
      <xdr:rowOff>47625</xdr:rowOff>
    </xdr:from>
    <xdr:to>
      <xdr:col>0</xdr:col>
      <xdr:colOff>1333499</xdr:colOff>
      <xdr:row>11</xdr:row>
      <xdr:rowOff>190500</xdr:rowOff>
    </xdr:to>
    <xdr:pic>
      <xdr:nvPicPr>
        <xdr:cNvPr id="4" name="Рисунок 3" descr="Проволока неоцинкованная низкоуглеродистая. Цена ОК. ГОСТ 3282-7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714500"/>
          <a:ext cx="1266823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17</xdr:row>
      <xdr:rowOff>66676</xdr:rowOff>
    </xdr:from>
    <xdr:to>
      <xdr:col>0</xdr:col>
      <xdr:colOff>1358119</xdr:colOff>
      <xdr:row>22</xdr:row>
      <xdr:rowOff>152400</xdr:rowOff>
    </xdr:to>
    <xdr:pic>
      <xdr:nvPicPr>
        <xdr:cNvPr id="5" name="Рисунок 4" descr="Проволока. Виды и применение. Производство и особенности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3190876"/>
          <a:ext cx="1348593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23</xdr:row>
      <xdr:rowOff>17690</xdr:rowOff>
    </xdr:from>
    <xdr:to>
      <xdr:col>0</xdr:col>
      <xdr:colOff>1219201</xdr:colOff>
      <xdr:row>26</xdr:row>
      <xdr:rowOff>158174</xdr:rowOff>
    </xdr:to>
    <xdr:pic>
      <xdr:nvPicPr>
        <xdr:cNvPr id="6" name="Рисунок 5" descr="Проволока стальная углеродистая для холодной высадки оптом - купить  проволоку стальную углеродистую для холодной высадки оптом по цене  производителя - завод Днепрометиз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4437290"/>
          <a:ext cx="1028700" cy="721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6</xdr:col>
      <xdr:colOff>933450</xdr:colOff>
      <xdr:row>5</xdr:row>
      <xdr:rowOff>76199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0591800" cy="1009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50346</xdr:colOff>
      <xdr:row>65</xdr:row>
      <xdr:rowOff>84365</xdr:rowOff>
    </xdr:from>
    <xdr:to>
      <xdr:col>0</xdr:col>
      <xdr:colOff>1333500</xdr:colOff>
      <xdr:row>71</xdr:row>
      <xdr:rowOff>123825</xdr:rowOff>
    </xdr:to>
    <xdr:pic>
      <xdr:nvPicPr>
        <xdr:cNvPr id="33" name="Рисунок 32" descr="Купить дешево Сетка-рабица оцинкованная 1500х55х1,6, РБ в борисове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" y="12371615"/>
          <a:ext cx="1283154" cy="121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54429</xdr:colOff>
      <xdr:row>59</xdr:row>
      <xdr:rowOff>74841</xdr:rowOff>
    </xdr:from>
    <xdr:to>
      <xdr:col>0</xdr:col>
      <xdr:colOff>1419225</xdr:colOff>
      <xdr:row>65</xdr:row>
      <xdr:rowOff>47625</xdr:rowOff>
    </xdr:to>
    <xdr:pic>
      <xdr:nvPicPr>
        <xdr:cNvPr id="34" name="Рисунок 33" descr="Сетка рабица 40х40х1,4мм Б/П, в рулоне 1500х10000мм от компании  JOINT-COMPANY.RU купить в городе Ростов-на-Дону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11190516"/>
          <a:ext cx="1364796" cy="1144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34</xdr:row>
      <xdr:rowOff>28575</xdr:rowOff>
    </xdr:from>
    <xdr:to>
      <xdr:col>0</xdr:col>
      <xdr:colOff>1413830</xdr:colOff>
      <xdr:row>37</xdr:row>
      <xdr:rowOff>266700</xdr:rowOff>
    </xdr:to>
    <xdr:pic>
      <xdr:nvPicPr>
        <xdr:cNvPr id="35" name="Рисунок 34" descr="3D панели ограждения из стальных прутьев с цинковым покрытием, с ребрами  жесткости, с цветным, порошковым полимерным покрытием - Складское,  стеллажное и торговое оборудование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695950"/>
          <a:ext cx="140430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75145</xdr:colOff>
      <xdr:row>84</xdr:row>
      <xdr:rowOff>75144</xdr:rowOff>
    </xdr:from>
    <xdr:to>
      <xdr:col>0</xdr:col>
      <xdr:colOff>1371600</xdr:colOff>
      <xdr:row>98</xdr:row>
      <xdr:rowOff>57150</xdr:rowOff>
    </xdr:to>
    <xdr:pic>
      <xdr:nvPicPr>
        <xdr:cNvPr id="37" name="Рисунок 7" descr="718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45" y="17105844"/>
          <a:ext cx="1296455" cy="2649006"/>
        </a:xfrm>
        <a:prstGeom prst="rect">
          <a:avLst/>
        </a:prstGeom>
        <a:ln>
          <a:noFill/>
        </a:ln>
        <a:effectLst>
          <a:softEdge rad="11250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141816</xdr:colOff>
      <xdr:row>99</xdr:row>
      <xdr:rowOff>157692</xdr:rowOff>
    </xdr:from>
    <xdr:to>
      <xdr:col>0</xdr:col>
      <xdr:colOff>1381125</xdr:colOff>
      <xdr:row>110</xdr:row>
      <xdr:rowOff>123825</xdr:rowOff>
    </xdr:to>
    <xdr:pic>
      <xdr:nvPicPr>
        <xdr:cNvPr id="38" name="Рисунок 37" descr="Продажа: Сетка рифленая ГОСТ 3306-88. Москва, Berger Group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16" y="20436417"/>
          <a:ext cx="1239309" cy="2061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38</xdr:row>
      <xdr:rowOff>38100</xdr:rowOff>
    </xdr:from>
    <xdr:to>
      <xdr:col>0</xdr:col>
      <xdr:colOff>1409700</xdr:colOff>
      <xdr:row>43</xdr:row>
      <xdr:rowOff>95250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" y="9525000"/>
          <a:ext cx="13906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44</xdr:row>
      <xdr:rowOff>57151</xdr:rowOff>
    </xdr:from>
    <xdr:to>
      <xdr:col>0</xdr:col>
      <xdr:colOff>1400176</xdr:colOff>
      <xdr:row>47</xdr:row>
      <xdr:rowOff>180976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6" y="9058276"/>
          <a:ext cx="13716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48</xdr:row>
      <xdr:rowOff>47625</xdr:rowOff>
    </xdr:from>
    <xdr:to>
      <xdr:col>0</xdr:col>
      <xdr:colOff>1304925</xdr:colOff>
      <xdr:row>50</xdr:row>
      <xdr:rowOff>209550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875" y="10258425"/>
          <a:ext cx="116205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73</xdr:row>
      <xdr:rowOff>28575</xdr:rowOff>
    </xdr:from>
    <xdr:to>
      <xdr:col>0</xdr:col>
      <xdr:colOff>1381125</xdr:colOff>
      <xdr:row>76</xdr:row>
      <xdr:rowOff>295275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25" y="14173200"/>
          <a:ext cx="13335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77</xdr:row>
      <xdr:rowOff>47626</xdr:rowOff>
    </xdr:from>
    <xdr:to>
      <xdr:col>0</xdr:col>
      <xdr:colOff>1352550</xdr:colOff>
      <xdr:row>82</xdr:row>
      <xdr:rowOff>123826</xdr:rowOff>
    </xdr:to>
    <xdr:pic>
      <xdr:nvPicPr>
        <xdr:cNvPr id="45" name="Рисунок 44" descr="СББ АКЛ 950/108/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15516226"/>
          <a:ext cx="1276351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114</xdr:row>
      <xdr:rowOff>19049</xdr:rowOff>
    </xdr:from>
    <xdr:to>
      <xdr:col>0</xdr:col>
      <xdr:colOff>1390650</xdr:colOff>
      <xdr:row>122</xdr:row>
      <xdr:rowOff>104775</xdr:rowOff>
    </xdr:to>
    <xdr:pic>
      <xdr:nvPicPr>
        <xdr:cNvPr id="47" name="Рисунок 46" descr="Сетка сварная армирующая 2х0.5м. d=2.5мм. Ячейка 65х65мм.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4212549"/>
          <a:ext cx="1343026" cy="164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28574</xdr:rowOff>
    </xdr:from>
    <xdr:to>
      <xdr:col>0</xdr:col>
      <xdr:colOff>1432307</xdr:colOff>
      <xdr:row>131</xdr:row>
      <xdr:rowOff>180974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5974674"/>
          <a:ext cx="1432307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155724</xdr:colOff>
      <xdr:row>28</xdr:row>
      <xdr:rowOff>38100</xdr:rowOff>
    </xdr:from>
    <xdr:to>
      <xdr:col>0</xdr:col>
      <xdr:colOff>1152525</xdr:colOff>
      <xdr:row>28</xdr:row>
      <xdr:rowOff>600075</xdr:rowOff>
    </xdr:to>
    <xdr:pic>
      <xdr:nvPicPr>
        <xdr:cNvPr id="20" name="Рисунок 19" descr="...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24" y="5657850"/>
          <a:ext cx="996801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17</xdr:col>
      <xdr:colOff>304800</xdr:colOff>
      <xdr:row>28</xdr:row>
      <xdr:rowOff>24342</xdr:rowOff>
    </xdr:to>
    <xdr:sp macro="" textlink="">
      <xdr:nvSpPr>
        <xdr:cNvPr id="21" name="AutoShape 15" descr="Китай 2.2Mm из высокоуглеродистой проволоки пружины матрас – Купить  Стальная проволока в ru.made-in-china.com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334750" y="8505825"/>
          <a:ext cx="304800" cy="300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47625</xdr:colOff>
      <xdr:row>52</xdr:row>
      <xdr:rowOff>28575</xdr:rowOff>
    </xdr:from>
    <xdr:to>
      <xdr:col>0</xdr:col>
      <xdr:colOff>1238250</xdr:colOff>
      <xdr:row>52</xdr:row>
      <xdr:rowOff>590550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625" y="13677900"/>
          <a:ext cx="119062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47625</xdr:rowOff>
    </xdr:from>
    <xdr:to>
      <xdr:col>0</xdr:col>
      <xdr:colOff>1419225</xdr:colOff>
      <xdr:row>57</xdr:row>
      <xdr:rowOff>238125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54200"/>
          <a:ext cx="141922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133</xdr:row>
      <xdr:rowOff>114300</xdr:rowOff>
    </xdr:from>
    <xdr:to>
      <xdr:col>0</xdr:col>
      <xdr:colOff>1352550</xdr:colOff>
      <xdr:row>140</xdr:row>
      <xdr:rowOff>171450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918275"/>
          <a:ext cx="1304925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143</xdr:row>
      <xdr:rowOff>38101</xdr:rowOff>
    </xdr:from>
    <xdr:to>
      <xdr:col>0</xdr:col>
      <xdr:colOff>1314450</xdr:colOff>
      <xdr:row>144</xdr:row>
      <xdr:rowOff>428625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33937576"/>
          <a:ext cx="1228724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146</xdr:row>
      <xdr:rowOff>28575</xdr:rowOff>
    </xdr:from>
    <xdr:to>
      <xdr:col>0</xdr:col>
      <xdr:colOff>1390650</xdr:colOff>
      <xdr:row>147</xdr:row>
      <xdr:rowOff>333375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5242500"/>
          <a:ext cx="131445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62434</xdr:colOff>
      <xdr:row>29</xdr:row>
      <xdr:rowOff>94580</xdr:rowOff>
    </xdr:from>
    <xdr:to>
      <xdr:col>0</xdr:col>
      <xdr:colOff>1310230</xdr:colOff>
      <xdr:row>30</xdr:row>
      <xdr:rowOff>247650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34" y="6438230"/>
          <a:ext cx="1247796" cy="52454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28575</xdr:rowOff>
    </xdr:from>
    <xdr:to>
      <xdr:col>0</xdr:col>
      <xdr:colOff>1428750</xdr:colOff>
      <xdr:row>32</xdr:row>
      <xdr:rowOff>381000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6943725"/>
          <a:ext cx="1400176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Q151"/>
  <sheetViews>
    <sheetView tabSelected="1" topLeftCell="A19" workbookViewId="0">
      <selection activeCell="R146" sqref="R146"/>
    </sheetView>
  </sheetViews>
  <sheetFormatPr defaultRowHeight="15"/>
  <cols>
    <col min="1" max="1" width="21.7109375" style="1" customWidth="1"/>
    <col min="2" max="2" width="46.85546875" style="1" customWidth="1"/>
    <col min="3" max="3" width="24.85546875" style="1" customWidth="1"/>
    <col min="4" max="4" width="23" style="1" customWidth="1"/>
    <col min="5" max="5" width="15" style="1" customWidth="1"/>
    <col min="6" max="6" width="13.42578125" style="1" customWidth="1"/>
    <col min="7" max="7" width="14.42578125" customWidth="1"/>
    <col min="8" max="9" width="9.140625" hidden="1" customWidth="1"/>
    <col min="10" max="10" width="13.140625" hidden="1" customWidth="1"/>
    <col min="11" max="12" width="9.140625" hidden="1" customWidth="1"/>
    <col min="13" max="13" width="13.140625" hidden="1" customWidth="1"/>
    <col min="14" max="14" width="10.42578125" hidden="1" customWidth="1"/>
    <col min="15" max="15" width="9.140625" hidden="1" customWidth="1"/>
    <col min="16" max="16" width="11" hidden="1" customWidth="1"/>
    <col min="17" max="17" width="11.42578125" hidden="1" customWidth="1"/>
  </cols>
  <sheetData>
    <row r="6" spans="1:7" ht="10.5" customHeight="1" thickBot="1"/>
    <row r="7" spans="1:7" ht="15.75" customHeight="1" thickBot="1">
      <c r="A7" s="237" t="s">
        <v>0</v>
      </c>
      <c r="B7" s="238"/>
      <c r="C7" s="238"/>
      <c r="D7" s="238"/>
      <c r="E7" s="238"/>
      <c r="F7" s="238"/>
      <c r="G7" s="239"/>
    </row>
    <row r="8" spans="1:7" ht="14.25" customHeight="1" thickBot="1">
      <c r="A8" s="250" t="s">
        <v>1</v>
      </c>
      <c r="B8" s="251"/>
      <c r="C8" s="252" t="s">
        <v>2</v>
      </c>
      <c r="D8" s="251"/>
      <c r="E8" s="56" t="s">
        <v>3</v>
      </c>
      <c r="F8" s="56" t="s">
        <v>4</v>
      </c>
      <c r="G8" s="55" t="s">
        <v>5</v>
      </c>
    </row>
    <row r="9" spans="1:7">
      <c r="A9" s="253"/>
      <c r="B9" s="213" t="s">
        <v>6</v>
      </c>
      <c r="C9" s="7">
        <v>3</v>
      </c>
      <c r="D9" s="254" t="s">
        <v>7</v>
      </c>
      <c r="E9" s="76"/>
      <c r="F9" s="76"/>
      <c r="G9" s="77"/>
    </row>
    <row r="10" spans="1:7">
      <c r="A10" s="210"/>
      <c r="B10" s="213"/>
      <c r="C10" s="3">
        <v>4</v>
      </c>
      <c r="D10" s="254"/>
      <c r="E10" s="78"/>
      <c r="F10" s="78"/>
      <c r="G10" s="79"/>
    </row>
    <row r="11" spans="1:7">
      <c r="A11" s="210"/>
      <c r="B11" s="213"/>
      <c r="C11" s="3">
        <v>5</v>
      </c>
      <c r="D11" s="254"/>
      <c r="E11" s="78"/>
      <c r="F11" s="78"/>
      <c r="G11" s="79"/>
    </row>
    <row r="12" spans="1:7" ht="15.75" thickBot="1">
      <c r="A12" s="227"/>
      <c r="B12" s="240"/>
      <c r="C12" s="4">
        <v>6</v>
      </c>
      <c r="D12" s="255"/>
      <c r="E12" s="80"/>
      <c r="F12" s="80"/>
      <c r="G12" s="81"/>
    </row>
    <row r="13" spans="1:7" ht="16.5" customHeight="1" thickTop="1" thickBot="1">
      <c r="A13" s="209"/>
      <c r="B13" s="123" t="s">
        <v>8</v>
      </c>
      <c r="C13" s="5">
        <v>1.2</v>
      </c>
      <c r="D13" s="62" t="s">
        <v>9</v>
      </c>
      <c r="E13" s="82"/>
      <c r="F13" s="82"/>
      <c r="G13" s="83"/>
    </row>
    <row r="14" spans="1:7" ht="15.75" customHeight="1" thickTop="1">
      <c r="A14" s="210"/>
      <c r="B14" s="244" t="s">
        <v>10</v>
      </c>
      <c r="C14" s="6">
        <v>3</v>
      </c>
      <c r="D14" s="247" t="s">
        <v>7</v>
      </c>
      <c r="E14" s="84"/>
      <c r="F14" s="84"/>
      <c r="G14" s="85"/>
    </row>
    <row r="15" spans="1:7">
      <c r="A15" s="210"/>
      <c r="B15" s="245"/>
      <c r="C15" s="3">
        <v>4</v>
      </c>
      <c r="D15" s="248"/>
      <c r="E15" s="78"/>
      <c r="F15" s="78"/>
      <c r="G15" s="79"/>
    </row>
    <row r="16" spans="1:7">
      <c r="A16" s="210"/>
      <c r="B16" s="245"/>
      <c r="C16" s="3">
        <v>5</v>
      </c>
      <c r="D16" s="248"/>
      <c r="E16" s="78"/>
      <c r="F16" s="78"/>
      <c r="G16" s="79"/>
    </row>
    <row r="17" spans="1:7" ht="15.75" thickBot="1">
      <c r="A17" s="227"/>
      <c r="B17" s="246"/>
      <c r="C17" s="73">
        <v>6</v>
      </c>
      <c r="D17" s="249"/>
      <c r="E17" s="157"/>
      <c r="F17" s="157"/>
      <c r="G17" s="158"/>
    </row>
    <row r="18" spans="1:7" ht="16.5" thickTop="1" thickBot="1">
      <c r="A18" s="209"/>
      <c r="B18" s="123" t="s">
        <v>11</v>
      </c>
      <c r="C18" s="5">
        <v>1.2</v>
      </c>
      <c r="D18" s="2" t="s">
        <v>12</v>
      </c>
      <c r="E18" s="160"/>
      <c r="F18" s="160"/>
      <c r="G18" s="161"/>
    </row>
    <row r="19" spans="1:7" ht="15.75" thickTop="1">
      <c r="A19" s="210"/>
      <c r="B19" s="212" t="s">
        <v>13</v>
      </c>
      <c r="C19" s="6">
        <v>1.6</v>
      </c>
      <c r="D19" s="241" t="s">
        <v>14</v>
      </c>
      <c r="E19" s="162"/>
      <c r="F19" s="162"/>
      <c r="G19" s="163"/>
    </row>
    <row r="20" spans="1:7">
      <c r="A20" s="210"/>
      <c r="B20" s="213"/>
      <c r="C20" s="3">
        <v>1.8</v>
      </c>
      <c r="D20" s="242"/>
      <c r="E20" s="164"/>
      <c r="F20" s="164"/>
      <c r="G20" s="165"/>
    </row>
    <row r="21" spans="1:7">
      <c r="A21" s="210"/>
      <c r="B21" s="213"/>
      <c r="C21" s="3">
        <v>2</v>
      </c>
      <c r="D21" s="242"/>
      <c r="E21" s="164"/>
      <c r="F21" s="164"/>
      <c r="G21" s="165"/>
    </row>
    <row r="22" spans="1:7">
      <c r="A22" s="210"/>
      <c r="B22" s="213"/>
      <c r="C22" s="3">
        <v>2.5</v>
      </c>
      <c r="D22" s="242"/>
      <c r="E22" s="164"/>
      <c r="F22" s="164"/>
      <c r="G22" s="165"/>
    </row>
    <row r="23" spans="1:7" ht="15.75" thickBot="1">
      <c r="A23" s="210"/>
      <c r="B23" s="240"/>
      <c r="C23" s="4">
        <v>3</v>
      </c>
      <c r="D23" s="243"/>
      <c r="E23" s="164"/>
      <c r="F23" s="164"/>
      <c r="G23" s="165"/>
    </row>
    <row r="24" spans="1:7" ht="15.75" thickTop="1">
      <c r="A24" s="209"/>
      <c r="B24" s="212" t="s">
        <v>15</v>
      </c>
      <c r="C24" s="6">
        <v>2.2000000000000002</v>
      </c>
      <c r="D24" s="214" t="s">
        <v>16</v>
      </c>
      <c r="E24" s="84"/>
      <c r="F24" s="84"/>
      <c r="G24" s="85"/>
    </row>
    <row r="25" spans="1:7">
      <c r="A25" s="210"/>
      <c r="B25" s="213"/>
      <c r="C25" s="3">
        <v>3</v>
      </c>
      <c r="D25" s="215"/>
      <c r="E25" s="78"/>
      <c r="F25" s="78"/>
      <c r="G25" s="79"/>
    </row>
    <row r="26" spans="1:7">
      <c r="A26" s="210"/>
      <c r="B26" s="213"/>
      <c r="C26" s="3">
        <v>4</v>
      </c>
      <c r="D26" s="215"/>
      <c r="E26" s="78"/>
      <c r="F26" s="78"/>
      <c r="G26" s="79"/>
    </row>
    <row r="27" spans="1:7" ht="15.75" thickBot="1">
      <c r="A27" s="211"/>
      <c r="B27" s="213"/>
      <c r="C27" s="43">
        <v>5</v>
      </c>
      <c r="D27" s="215"/>
      <c r="E27" s="86"/>
      <c r="F27" s="86"/>
      <c r="G27" s="87"/>
    </row>
    <row r="28" spans="1:7" ht="15.75" customHeight="1" thickBot="1">
      <c r="A28" s="194" t="s">
        <v>1</v>
      </c>
      <c r="B28" s="195"/>
      <c r="C28" s="15" t="s">
        <v>2</v>
      </c>
      <c r="D28" s="187" t="s">
        <v>17</v>
      </c>
      <c r="E28" s="56" t="s">
        <v>3</v>
      </c>
      <c r="F28" s="56" t="s">
        <v>4</v>
      </c>
      <c r="G28" s="74" t="s">
        <v>5</v>
      </c>
    </row>
    <row r="29" spans="1:7" ht="50.25" customHeight="1" thickBot="1">
      <c r="A29" s="124"/>
      <c r="B29" s="123" t="s">
        <v>18</v>
      </c>
      <c r="C29" s="92" t="s">
        <v>19</v>
      </c>
      <c r="D29" s="2" t="s">
        <v>20</v>
      </c>
      <c r="E29" s="93"/>
      <c r="F29" s="93"/>
      <c r="G29" s="94"/>
    </row>
    <row r="30" spans="1:7" ht="29.25" customHeight="1" thickTop="1">
      <c r="A30" s="221"/>
      <c r="B30" s="223" t="s">
        <v>21</v>
      </c>
      <c r="C30" s="7">
        <v>3</v>
      </c>
      <c r="D30" s="7" t="s">
        <v>22</v>
      </c>
      <c r="E30" s="76"/>
      <c r="F30" s="76"/>
      <c r="G30" s="77"/>
    </row>
    <row r="31" spans="1:7" ht="26.25" customHeight="1" thickBot="1">
      <c r="A31" s="222"/>
      <c r="B31" s="224"/>
      <c r="C31" s="4">
        <v>4</v>
      </c>
      <c r="D31" s="4" t="s">
        <v>22</v>
      </c>
      <c r="E31" s="80"/>
      <c r="F31" s="90"/>
      <c r="G31" s="91"/>
    </row>
    <row r="32" spans="1:7" ht="27.75" customHeight="1" thickTop="1">
      <c r="A32" s="225"/>
      <c r="B32" s="226" t="s">
        <v>23</v>
      </c>
      <c r="C32" s="7">
        <v>3</v>
      </c>
      <c r="D32" s="7" t="s">
        <v>24</v>
      </c>
      <c r="E32" s="76"/>
      <c r="F32" s="88"/>
      <c r="G32" s="89"/>
    </row>
    <row r="33" spans="1:7" ht="31.5" customHeight="1" thickBot="1">
      <c r="A33" s="225"/>
      <c r="B33" s="226"/>
      <c r="C33" s="7">
        <v>4</v>
      </c>
      <c r="D33" s="3" t="s">
        <v>22</v>
      </c>
      <c r="E33" s="78"/>
      <c r="F33" s="88"/>
      <c r="G33" s="89"/>
    </row>
    <row r="34" spans="1:7" ht="34.5" customHeight="1" thickBot="1">
      <c r="A34" s="194" t="s">
        <v>1</v>
      </c>
      <c r="B34" s="195" t="s">
        <v>25</v>
      </c>
      <c r="C34" s="15" t="s">
        <v>26</v>
      </c>
      <c r="D34" s="187" t="s">
        <v>27</v>
      </c>
      <c r="E34" s="30" t="s">
        <v>28</v>
      </c>
      <c r="F34" s="30" t="s">
        <v>29</v>
      </c>
      <c r="G34" s="31" t="s">
        <v>30</v>
      </c>
    </row>
    <row r="35" spans="1:7" ht="24" customHeight="1">
      <c r="A35" s="295"/>
      <c r="B35" s="213" t="s">
        <v>31</v>
      </c>
      <c r="C35" s="44" t="s">
        <v>32</v>
      </c>
      <c r="D35" s="47">
        <v>2</v>
      </c>
      <c r="E35" s="95"/>
      <c r="F35" s="95"/>
      <c r="G35" s="96"/>
    </row>
    <row r="36" spans="1:7" ht="22.5" customHeight="1">
      <c r="A36" s="296"/>
      <c r="B36" s="213"/>
      <c r="C36" s="44" t="s">
        <v>33</v>
      </c>
      <c r="D36" s="33">
        <v>4</v>
      </c>
      <c r="E36" s="95"/>
      <c r="F36" s="95"/>
      <c r="G36" s="96"/>
    </row>
    <row r="37" spans="1:7" ht="21.75" customHeight="1">
      <c r="A37" s="296"/>
      <c r="B37" s="213"/>
      <c r="C37" s="45" t="s">
        <v>34</v>
      </c>
      <c r="D37" s="9">
        <v>4</v>
      </c>
      <c r="E37" s="97"/>
      <c r="F37" s="97"/>
      <c r="G37" s="98"/>
    </row>
    <row r="38" spans="1:7" ht="23.25" customHeight="1" thickBot="1">
      <c r="A38" s="297"/>
      <c r="B38" s="240"/>
      <c r="C38" s="46" t="s">
        <v>35</v>
      </c>
      <c r="D38" s="10">
        <v>4</v>
      </c>
      <c r="E38" s="99"/>
      <c r="F38" s="99"/>
      <c r="G38" s="100"/>
    </row>
    <row r="39" spans="1:7" ht="19.5" customHeight="1" thickTop="1">
      <c r="A39" s="209"/>
      <c r="B39" s="212" t="s">
        <v>36</v>
      </c>
      <c r="C39" s="216" t="s">
        <v>37</v>
      </c>
      <c r="D39" s="217"/>
      <c r="E39" s="231" t="s">
        <v>38</v>
      </c>
      <c r="F39" s="232"/>
      <c r="G39" s="101"/>
    </row>
    <row r="40" spans="1:7" ht="18" customHeight="1">
      <c r="A40" s="210"/>
      <c r="B40" s="213"/>
      <c r="C40" s="298" t="s">
        <v>39</v>
      </c>
      <c r="D40" s="299"/>
      <c r="E40" s="233"/>
      <c r="F40" s="234"/>
      <c r="G40" s="102"/>
    </row>
    <row r="41" spans="1:7" ht="20.25" customHeight="1" thickBot="1">
      <c r="A41" s="210"/>
      <c r="B41" s="240"/>
      <c r="C41" s="298" t="s">
        <v>40</v>
      </c>
      <c r="D41" s="299"/>
      <c r="E41" s="233"/>
      <c r="F41" s="234"/>
      <c r="G41" s="103"/>
    </row>
    <row r="42" spans="1:7" ht="19.5" customHeight="1" thickTop="1">
      <c r="A42" s="210"/>
      <c r="B42" s="212" t="s">
        <v>41</v>
      </c>
      <c r="C42" s="216" t="s">
        <v>37</v>
      </c>
      <c r="D42" s="217"/>
      <c r="E42" s="233"/>
      <c r="F42" s="234"/>
      <c r="G42" s="104"/>
    </row>
    <row r="43" spans="1:7" ht="18" customHeight="1">
      <c r="A43" s="210"/>
      <c r="B43" s="213"/>
      <c r="C43" s="298" t="s">
        <v>39</v>
      </c>
      <c r="D43" s="299"/>
      <c r="E43" s="233"/>
      <c r="F43" s="234"/>
      <c r="G43" s="105"/>
    </row>
    <row r="44" spans="1:7" ht="18" customHeight="1" thickBot="1">
      <c r="A44" s="227"/>
      <c r="B44" s="240"/>
      <c r="C44" s="300" t="s">
        <v>40</v>
      </c>
      <c r="D44" s="301"/>
      <c r="E44" s="235"/>
      <c r="F44" s="236"/>
      <c r="G44" s="106"/>
    </row>
    <row r="45" spans="1:7" ht="29.25" customHeight="1" thickTop="1">
      <c r="A45" s="209"/>
      <c r="B45" s="280" t="s">
        <v>42</v>
      </c>
      <c r="C45" s="218" t="s">
        <v>43</v>
      </c>
      <c r="D45" s="219"/>
      <c r="E45" s="219"/>
      <c r="F45" s="220"/>
      <c r="G45" s="107"/>
    </row>
    <row r="46" spans="1:7" ht="27" customHeight="1">
      <c r="A46" s="210"/>
      <c r="B46" s="281"/>
      <c r="C46" s="218" t="s">
        <v>44</v>
      </c>
      <c r="D46" s="219"/>
      <c r="E46" s="219"/>
      <c r="F46" s="220"/>
      <c r="G46" s="104"/>
    </row>
    <row r="47" spans="1:7" ht="27" customHeight="1">
      <c r="A47" s="210"/>
      <c r="B47" s="281"/>
      <c r="C47" s="218" t="s">
        <v>45</v>
      </c>
      <c r="D47" s="219"/>
      <c r="E47" s="219"/>
      <c r="F47" s="220"/>
      <c r="G47" s="108"/>
    </row>
    <row r="48" spans="1:7" ht="27.75" customHeight="1" thickBot="1">
      <c r="A48" s="227"/>
      <c r="B48" s="230"/>
      <c r="C48" s="228" t="s">
        <v>46</v>
      </c>
      <c r="D48" s="229"/>
      <c r="E48" s="229"/>
      <c r="F48" s="230"/>
      <c r="G48" s="109"/>
    </row>
    <row r="49" spans="1:7" ht="19.5" customHeight="1" thickTop="1">
      <c r="A49" s="209"/>
      <c r="B49" s="280" t="s">
        <v>47</v>
      </c>
      <c r="C49" s="260" t="s">
        <v>48</v>
      </c>
      <c r="D49" s="261"/>
      <c r="E49" s="261"/>
      <c r="F49" s="262"/>
      <c r="G49" s="110"/>
    </row>
    <row r="50" spans="1:7" ht="19.5" customHeight="1">
      <c r="A50" s="210"/>
      <c r="B50" s="281"/>
      <c r="C50" s="263" t="s">
        <v>49</v>
      </c>
      <c r="D50" s="264"/>
      <c r="E50" s="264"/>
      <c r="F50" s="265"/>
      <c r="G50" s="111"/>
    </row>
    <row r="51" spans="1:7" ht="21" customHeight="1" thickBot="1">
      <c r="A51" s="211"/>
      <c r="B51" s="282"/>
      <c r="C51" s="302" t="s">
        <v>50</v>
      </c>
      <c r="D51" s="303"/>
      <c r="E51" s="303"/>
      <c r="F51" s="282"/>
      <c r="G51" s="112"/>
    </row>
    <row r="52" spans="1:7" ht="24" customHeight="1" thickBot="1">
      <c r="A52" s="194" t="s">
        <v>1</v>
      </c>
      <c r="B52" s="195" t="s">
        <v>25</v>
      </c>
      <c r="C52" s="187" t="s">
        <v>51</v>
      </c>
      <c r="D52" s="187" t="s">
        <v>52</v>
      </c>
      <c r="E52" s="20" t="s">
        <v>53</v>
      </c>
      <c r="F52" s="20" t="s">
        <v>54</v>
      </c>
      <c r="G52" s="21" t="s">
        <v>55</v>
      </c>
    </row>
    <row r="53" spans="1:7" ht="50.25" customHeight="1" thickBot="1">
      <c r="A53" s="63"/>
      <c r="B53" s="50" t="s">
        <v>56</v>
      </c>
      <c r="C53" s="189">
        <v>1.2</v>
      </c>
      <c r="D53" s="189" t="s">
        <v>57</v>
      </c>
      <c r="E53" s="189" t="s">
        <v>58</v>
      </c>
      <c r="F53" s="51">
        <f>G53/20</f>
        <v>0</v>
      </c>
      <c r="G53" s="159"/>
    </row>
    <row r="54" spans="1:7" ht="24" customHeight="1" thickBot="1">
      <c r="A54" s="194" t="s">
        <v>1</v>
      </c>
      <c r="B54" s="195" t="s">
        <v>25</v>
      </c>
      <c r="C54" s="187" t="s">
        <v>59</v>
      </c>
      <c r="D54" s="187" t="s">
        <v>60</v>
      </c>
      <c r="E54" s="20" t="s">
        <v>61</v>
      </c>
      <c r="F54" s="20" t="s">
        <v>54</v>
      </c>
      <c r="G54" s="21" t="s">
        <v>55</v>
      </c>
    </row>
    <row r="55" spans="1:7" ht="22.5" customHeight="1">
      <c r="A55" s="292"/>
      <c r="B55" s="286" t="s">
        <v>62</v>
      </c>
      <c r="C55" s="288" t="s">
        <v>63</v>
      </c>
      <c r="D55" s="148">
        <v>1.2</v>
      </c>
      <c r="E55" s="189">
        <v>50</v>
      </c>
      <c r="F55" s="51">
        <f>G55/D55/E55</f>
        <v>0</v>
      </c>
      <c r="G55" s="159"/>
    </row>
    <row r="56" spans="1:7" ht="22.5" customHeight="1">
      <c r="A56" s="293"/>
      <c r="B56" s="245"/>
      <c r="C56" s="289"/>
      <c r="D56" s="148">
        <v>1.4</v>
      </c>
      <c r="E56" s="189">
        <v>50</v>
      </c>
      <c r="F56" s="51">
        <f>G56/E56/D56</f>
        <v>0</v>
      </c>
      <c r="G56" s="159"/>
    </row>
    <row r="57" spans="1:7" ht="21.75" customHeight="1">
      <c r="A57" s="293"/>
      <c r="B57" s="245"/>
      <c r="C57" s="290"/>
      <c r="D57" s="148">
        <v>1.6</v>
      </c>
      <c r="E57" s="189">
        <v>50</v>
      </c>
      <c r="F57" s="51">
        <f t="shared" ref="F57:F58" si="0">G57/E57/D57</f>
        <v>0</v>
      </c>
      <c r="G57" s="159"/>
    </row>
    <row r="58" spans="1:7" ht="27" customHeight="1" thickBot="1">
      <c r="A58" s="294"/>
      <c r="B58" s="287"/>
      <c r="C58" s="291"/>
      <c r="D58" s="148">
        <v>1.8</v>
      </c>
      <c r="E58" s="189">
        <v>50</v>
      </c>
      <c r="F58" s="51">
        <f t="shared" si="0"/>
        <v>0</v>
      </c>
      <c r="G58" s="159"/>
    </row>
    <row r="59" spans="1:7" ht="35.25" customHeight="1" thickBot="1">
      <c r="A59" s="194" t="s">
        <v>1</v>
      </c>
      <c r="B59" s="195" t="s">
        <v>25</v>
      </c>
      <c r="C59" s="15" t="s">
        <v>51</v>
      </c>
      <c r="D59" s="187" t="s">
        <v>52</v>
      </c>
      <c r="E59" s="187" t="s">
        <v>64</v>
      </c>
      <c r="F59" s="20" t="s">
        <v>65</v>
      </c>
      <c r="G59" s="21" t="s">
        <v>66</v>
      </c>
    </row>
    <row r="60" spans="1:7" ht="15" customHeight="1">
      <c r="A60" s="266"/>
      <c r="B60" s="268" t="s">
        <v>67</v>
      </c>
      <c r="C60" s="270" t="s">
        <v>68</v>
      </c>
      <c r="D60" s="42" t="s">
        <v>69</v>
      </c>
      <c r="E60" s="273" t="s">
        <v>70</v>
      </c>
      <c r="F60" s="113"/>
      <c r="G60" s="114"/>
    </row>
    <row r="61" spans="1:7">
      <c r="A61" s="225"/>
      <c r="B61" s="213"/>
      <c r="C61" s="271"/>
      <c r="D61" s="18" t="s">
        <v>71</v>
      </c>
      <c r="E61" s="215"/>
      <c r="F61" s="115"/>
      <c r="G61" s="116"/>
    </row>
    <row r="62" spans="1:7" ht="15.75" thickBot="1">
      <c r="A62" s="225"/>
      <c r="B62" s="213"/>
      <c r="C62" s="272"/>
      <c r="D62" s="19" t="s">
        <v>72</v>
      </c>
      <c r="E62" s="274"/>
      <c r="F62" s="117"/>
      <c r="G62" s="118"/>
    </row>
    <row r="63" spans="1:7" ht="15.75" customHeight="1" thickTop="1">
      <c r="A63" s="225"/>
      <c r="B63" s="213"/>
      <c r="C63" s="275" t="s">
        <v>73</v>
      </c>
      <c r="D63" s="18" t="s">
        <v>69</v>
      </c>
      <c r="E63" s="273" t="s">
        <v>74</v>
      </c>
      <c r="F63" s="119"/>
      <c r="G63" s="120"/>
    </row>
    <row r="64" spans="1:7">
      <c r="A64" s="225"/>
      <c r="B64" s="213"/>
      <c r="C64" s="276"/>
      <c r="D64" s="18" t="s">
        <v>71</v>
      </c>
      <c r="E64" s="215"/>
      <c r="F64" s="115"/>
      <c r="G64" s="116"/>
    </row>
    <row r="65" spans="1:7" ht="15.75" thickBot="1">
      <c r="A65" s="225"/>
      <c r="B65" s="213"/>
      <c r="C65" s="277"/>
      <c r="D65" s="19" t="s">
        <v>72</v>
      </c>
      <c r="E65" s="274"/>
      <c r="F65" s="117"/>
      <c r="G65" s="118"/>
    </row>
    <row r="66" spans="1:7" ht="15.75" customHeight="1" thickTop="1">
      <c r="A66" s="225"/>
      <c r="B66" s="213"/>
      <c r="C66" s="275" t="s">
        <v>75</v>
      </c>
      <c r="D66" s="18" t="s">
        <v>72</v>
      </c>
      <c r="E66" s="273" t="s">
        <v>76</v>
      </c>
      <c r="F66" s="119"/>
      <c r="G66" s="120"/>
    </row>
    <row r="67" spans="1:7">
      <c r="A67" s="225"/>
      <c r="B67" s="213"/>
      <c r="C67" s="276"/>
      <c r="D67" s="18" t="s">
        <v>77</v>
      </c>
      <c r="E67" s="215"/>
      <c r="F67" s="115"/>
      <c r="G67" s="116"/>
    </row>
    <row r="68" spans="1:7" ht="15.75" thickBot="1">
      <c r="A68" s="225"/>
      <c r="B68" s="213"/>
      <c r="C68" s="277"/>
      <c r="D68" s="19" t="s">
        <v>78</v>
      </c>
      <c r="E68" s="274"/>
      <c r="F68" s="117"/>
      <c r="G68" s="118"/>
    </row>
    <row r="69" spans="1:7" ht="15.75" customHeight="1" thickTop="1">
      <c r="A69" s="225"/>
      <c r="B69" s="213"/>
      <c r="C69" s="275" t="s">
        <v>79</v>
      </c>
      <c r="D69" s="18" t="s">
        <v>72</v>
      </c>
      <c r="E69" s="214" t="s">
        <v>80</v>
      </c>
      <c r="F69" s="119"/>
      <c r="G69" s="120"/>
    </row>
    <row r="70" spans="1:7">
      <c r="A70" s="225"/>
      <c r="B70" s="213"/>
      <c r="C70" s="276"/>
      <c r="D70" s="18" t="s">
        <v>77</v>
      </c>
      <c r="E70" s="215"/>
      <c r="F70" s="115"/>
      <c r="G70" s="116"/>
    </row>
    <row r="71" spans="1:7">
      <c r="A71" s="225"/>
      <c r="B71" s="213"/>
      <c r="C71" s="276"/>
      <c r="D71" s="18" t="s">
        <v>78</v>
      </c>
      <c r="E71" s="215"/>
      <c r="F71" s="115"/>
      <c r="G71" s="116"/>
    </row>
    <row r="72" spans="1:7" ht="15.75" thickBot="1">
      <c r="A72" s="267"/>
      <c r="B72" s="269"/>
      <c r="C72" s="278"/>
      <c r="D72" s="34" t="s">
        <v>81</v>
      </c>
      <c r="E72" s="279"/>
      <c r="F72" s="121"/>
      <c r="G72" s="122"/>
    </row>
    <row r="73" spans="1:7" ht="26.25" thickBot="1">
      <c r="A73" s="194" t="s">
        <v>1</v>
      </c>
      <c r="B73" s="195" t="s">
        <v>25</v>
      </c>
      <c r="C73" s="326" t="s">
        <v>82</v>
      </c>
      <c r="D73" s="195"/>
      <c r="E73" s="187" t="s">
        <v>83</v>
      </c>
      <c r="F73" s="20" t="s">
        <v>84</v>
      </c>
      <c r="G73" s="21" t="s">
        <v>85</v>
      </c>
    </row>
    <row r="74" spans="1:7" ht="25.5">
      <c r="A74" s="253"/>
      <c r="B74" s="213" t="s">
        <v>86</v>
      </c>
      <c r="C74" s="26" t="s">
        <v>87</v>
      </c>
      <c r="D74" s="26" t="s">
        <v>88</v>
      </c>
      <c r="E74" s="23" t="s">
        <v>89</v>
      </c>
      <c r="F74" s="88"/>
      <c r="G74" s="89"/>
    </row>
    <row r="75" spans="1:7" ht="26.25" thickBot="1">
      <c r="A75" s="210"/>
      <c r="B75" s="240"/>
      <c r="C75" s="11" t="s">
        <v>90</v>
      </c>
      <c r="D75" s="11" t="s">
        <v>91</v>
      </c>
      <c r="E75" s="17" t="s">
        <v>89</v>
      </c>
      <c r="F75" s="90"/>
      <c r="G75" s="91"/>
    </row>
    <row r="76" spans="1:7" ht="26.25" thickTop="1">
      <c r="A76" s="210"/>
      <c r="B76" s="212" t="s">
        <v>92</v>
      </c>
      <c r="C76" s="8" t="s">
        <v>93</v>
      </c>
      <c r="D76" s="26" t="s">
        <v>88</v>
      </c>
      <c r="E76" s="16" t="s">
        <v>89</v>
      </c>
      <c r="F76" s="183"/>
      <c r="G76" s="184"/>
    </row>
    <row r="77" spans="1:7" ht="26.25" thickBot="1">
      <c r="A77" s="211"/>
      <c r="B77" s="213"/>
      <c r="C77" s="14" t="s">
        <v>94</v>
      </c>
      <c r="D77" s="14" t="s">
        <v>91</v>
      </c>
      <c r="E77" s="24" t="s">
        <v>89</v>
      </c>
      <c r="F77" s="185"/>
      <c r="G77" s="186"/>
    </row>
    <row r="78" spans="1:7" ht="15.75" thickBot="1">
      <c r="A78" s="283"/>
      <c r="B78" s="190" t="s">
        <v>1</v>
      </c>
      <c r="C78" s="320" t="s">
        <v>2</v>
      </c>
      <c r="D78" s="321"/>
      <c r="E78" s="321"/>
      <c r="F78" s="322"/>
      <c r="G78" s="22" t="s">
        <v>95</v>
      </c>
    </row>
    <row r="79" spans="1:7" ht="15.75" customHeight="1" thickBot="1">
      <c r="A79" s="284"/>
      <c r="B79" s="181" t="s">
        <v>96</v>
      </c>
      <c r="C79" s="323" t="s">
        <v>97</v>
      </c>
      <c r="D79" s="324"/>
      <c r="E79" s="324"/>
      <c r="F79" s="325"/>
      <c r="G79" s="166"/>
    </row>
    <row r="80" spans="1:7" ht="39" thickBot="1">
      <c r="A80" s="284"/>
      <c r="B80" s="182" t="s">
        <v>1</v>
      </c>
      <c r="C80" s="38" t="s">
        <v>98</v>
      </c>
      <c r="D80" s="38" t="s">
        <v>99</v>
      </c>
      <c r="E80" s="39" t="s">
        <v>100</v>
      </c>
      <c r="F80" s="40" t="s">
        <v>101</v>
      </c>
      <c r="G80" s="36" t="s">
        <v>102</v>
      </c>
    </row>
    <row r="81" spans="1:7" ht="15" customHeight="1">
      <c r="A81" s="284"/>
      <c r="B81" s="268" t="s">
        <v>103</v>
      </c>
      <c r="C81" s="141" t="s">
        <v>104</v>
      </c>
      <c r="D81" s="12" t="s">
        <v>105</v>
      </c>
      <c r="E81" s="75">
        <v>50</v>
      </c>
      <c r="F81" s="142">
        <v>3</v>
      </c>
      <c r="G81" s="167"/>
    </row>
    <row r="82" spans="1:7">
      <c r="A82" s="284"/>
      <c r="B82" s="213"/>
      <c r="C82" s="143" t="s">
        <v>106</v>
      </c>
      <c r="D82" s="13" t="s">
        <v>105</v>
      </c>
      <c r="E82" s="16">
        <v>50</v>
      </c>
      <c r="F82" s="144">
        <v>3</v>
      </c>
      <c r="G82" s="168"/>
    </row>
    <row r="83" spans="1:7" ht="15.75" thickBot="1">
      <c r="A83" s="285"/>
      <c r="B83" s="269"/>
      <c r="C83" s="145" t="s">
        <v>107</v>
      </c>
      <c r="D83" s="32" t="s">
        <v>105</v>
      </c>
      <c r="E83" s="146">
        <v>50</v>
      </c>
      <c r="F83" s="147">
        <v>3</v>
      </c>
      <c r="G83" s="169"/>
    </row>
    <row r="84" spans="1:7" ht="26.25" thickBot="1">
      <c r="A84" s="194" t="s">
        <v>1</v>
      </c>
      <c r="B84" s="251" t="s">
        <v>25</v>
      </c>
      <c r="C84" s="35" t="s">
        <v>51</v>
      </c>
      <c r="D84" s="191" t="s">
        <v>52</v>
      </c>
      <c r="E84" s="41" t="s">
        <v>108</v>
      </c>
      <c r="F84" s="41" t="s">
        <v>54</v>
      </c>
      <c r="G84" s="37" t="s">
        <v>109</v>
      </c>
    </row>
    <row r="85" spans="1:7">
      <c r="A85" s="256"/>
      <c r="B85" s="259" t="s">
        <v>110</v>
      </c>
      <c r="C85" s="52">
        <v>1.4</v>
      </c>
      <c r="D85" s="26" t="s">
        <v>111</v>
      </c>
      <c r="E85" s="23" t="s">
        <v>112</v>
      </c>
      <c r="F85" s="23"/>
      <c r="G85" s="89"/>
    </row>
    <row r="86" spans="1:7">
      <c r="A86" s="257"/>
      <c r="B86" s="259"/>
      <c r="C86" s="52">
        <v>1.6</v>
      </c>
      <c r="D86" s="8" t="s">
        <v>111</v>
      </c>
      <c r="E86" s="23" t="s">
        <v>112</v>
      </c>
      <c r="F86" s="23"/>
      <c r="G86" s="89"/>
    </row>
    <row r="87" spans="1:7">
      <c r="A87" s="257"/>
      <c r="B87" s="259"/>
      <c r="C87" s="52">
        <v>1.8</v>
      </c>
      <c r="D87" s="8" t="s">
        <v>111</v>
      </c>
      <c r="E87" s="23" t="s">
        <v>112</v>
      </c>
      <c r="F87" s="23"/>
      <c r="G87" s="89"/>
    </row>
    <row r="88" spans="1:7">
      <c r="A88" s="257"/>
      <c r="B88" s="259"/>
      <c r="C88" s="52">
        <v>2</v>
      </c>
      <c r="D88" s="8" t="s">
        <v>113</v>
      </c>
      <c r="E88" s="23" t="s">
        <v>112</v>
      </c>
      <c r="F88" s="23"/>
      <c r="G88" s="89"/>
    </row>
    <row r="89" spans="1:7">
      <c r="A89" s="257"/>
      <c r="B89" s="259"/>
      <c r="C89" s="52">
        <v>2</v>
      </c>
      <c r="D89" s="27" t="s">
        <v>114</v>
      </c>
      <c r="E89" s="23" t="s">
        <v>112</v>
      </c>
      <c r="F89" s="23"/>
      <c r="G89" s="89"/>
    </row>
    <row r="90" spans="1:7">
      <c r="A90" s="257"/>
      <c r="B90" s="259"/>
      <c r="C90" s="52">
        <v>2.2000000000000002</v>
      </c>
      <c r="D90" s="28" t="s">
        <v>114</v>
      </c>
      <c r="E90" s="23" t="s">
        <v>112</v>
      </c>
      <c r="F90" s="23"/>
      <c r="G90" s="89"/>
    </row>
    <row r="91" spans="1:7">
      <c r="A91" s="257"/>
      <c r="B91" s="259"/>
      <c r="C91" s="52">
        <v>2</v>
      </c>
      <c r="D91" s="29" t="s">
        <v>115</v>
      </c>
      <c r="E91" s="23" t="s">
        <v>112</v>
      </c>
      <c r="F91" s="23"/>
      <c r="G91" s="89"/>
    </row>
    <row r="92" spans="1:7">
      <c r="A92" s="257"/>
      <c r="B92" s="259"/>
      <c r="C92" s="52">
        <v>2.2000000000000002</v>
      </c>
      <c r="D92" s="25" t="s">
        <v>115</v>
      </c>
      <c r="E92" s="23" t="s">
        <v>112</v>
      </c>
      <c r="F92" s="23"/>
      <c r="G92" s="89"/>
    </row>
    <row r="93" spans="1:7">
      <c r="A93" s="257"/>
      <c r="B93" s="259"/>
      <c r="C93" s="52">
        <v>2.5</v>
      </c>
      <c r="D93" s="25" t="s">
        <v>116</v>
      </c>
      <c r="E93" s="23" t="s">
        <v>112</v>
      </c>
      <c r="F93" s="23"/>
      <c r="G93" s="89"/>
    </row>
    <row r="94" spans="1:7">
      <c r="A94" s="257"/>
      <c r="B94" s="259"/>
      <c r="C94" s="52">
        <v>2.5</v>
      </c>
      <c r="D94" s="25" t="s">
        <v>117</v>
      </c>
      <c r="E94" s="23" t="s">
        <v>112</v>
      </c>
      <c r="F94" s="23"/>
      <c r="G94" s="89"/>
    </row>
    <row r="95" spans="1:7">
      <c r="A95" s="257"/>
      <c r="B95" s="259"/>
      <c r="C95" s="52">
        <v>3</v>
      </c>
      <c r="D95" s="25" t="s">
        <v>117</v>
      </c>
      <c r="E95" s="23" t="s">
        <v>112</v>
      </c>
      <c r="F95" s="23"/>
      <c r="G95" s="89"/>
    </row>
    <row r="96" spans="1:7">
      <c r="A96" s="257"/>
      <c r="B96" s="259"/>
      <c r="C96" s="52">
        <v>3</v>
      </c>
      <c r="D96" s="25" t="s">
        <v>118</v>
      </c>
      <c r="E96" s="23" t="s">
        <v>112</v>
      </c>
      <c r="F96" s="23"/>
      <c r="G96" s="89"/>
    </row>
    <row r="97" spans="1:7">
      <c r="A97" s="257"/>
      <c r="B97" s="259"/>
      <c r="C97" s="52">
        <v>3</v>
      </c>
      <c r="D97" s="25" t="s">
        <v>57</v>
      </c>
      <c r="E97" s="23" t="s">
        <v>112</v>
      </c>
      <c r="F97" s="23"/>
      <c r="G97" s="89"/>
    </row>
    <row r="98" spans="1:7">
      <c r="A98" s="257"/>
      <c r="B98" s="259"/>
      <c r="C98" s="52">
        <v>3</v>
      </c>
      <c r="D98" s="25" t="s">
        <v>119</v>
      </c>
      <c r="E98" s="23" t="s">
        <v>112</v>
      </c>
      <c r="F98" s="23"/>
      <c r="G98" s="89"/>
    </row>
    <row r="99" spans="1:7">
      <c r="A99" s="257"/>
      <c r="B99" s="259"/>
      <c r="C99" s="52">
        <v>3</v>
      </c>
      <c r="D99" s="25" t="s">
        <v>120</v>
      </c>
      <c r="E99" s="23" t="s">
        <v>112</v>
      </c>
      <c r="F99" s="23"/>
      <c r="G99" s="89"/>
    </row>
    <row r="100" spans="1:7">
      <c r="A100" s="257"/>
      <c r="B100" s="259"/>
      <c r="C100" s="52">
        <v>3.5</v>
      </c>
      <c r="D100" s="25" t="s">
        <v>121</v>
      </c>
      <c r="E100" s="23" t="s">
        <v>112</v>
      </c>
      <c r="F100" s="23"/>
      <c r="G100" s="89"/>
    </row>
    <row r="101" spans="1:7">
      <c r="A101" s="257"/>
      <c r="B101" s="259"/>
      <c r="C101" s="52">
        <v>4</v>
      </c>
      <c r="D101" s="25" t="s">
        <v>122</v>
      </c>
      <c r="E101" s="23" t="s">
        <v>112</v>
      </c>
      <c r="F101" s="23"/>
      <c r="G101" s="89"/>
    </row>
    <row r="102" spans="1:7">
      <c r="A102" s="257"/>
      <c r="B102" s="259"/>
      <c r="C102" s="52">
        <v>4</v>
      </c>
      <c r="D102" s="25" t="s">
        <v>123</v>
      </c>
      <c r="E102" s="23" t="s">
        <v>112</v>
      </c>
      <c r="F102" s="23"/>
      <c r="G102" s="89"/>
    </row>
    <row r="103" spans="1:7">
      <c r="A103" s="257"/>
      <c r="B103" s="259"/>
      <c r="C103" s="53">
        <v>4</v>
      </c>
      <c r="D103" s="25" t="s">
        <v>124</v>
      </c>
      <c r="E103" s="23" t="s">
        <v>112</v>
      </c>
      <c r="F103" s="23"/>
      <c r="G103" s="89"/>
    </row>
    <row r="104" spans="1:7">
      <c r="A104" s="257"/>
      <c r="B104" s="259"/>
      <c r="C104" s="53">
        <v>4</v>
      </c>
      <c r="D104" s="25" t="s">
        <v>125</v>
      </c>
      <c r="E104" s="23" t="s">
        <v>112</v>
      </c>
      <c r="F104" s="23"/>
      <c r="G104" s="89"/>
    </row>
    <row r="105" spans="1:7">
      <c r="A105" s="257"/>
      <c r="B105" s="259"/>
      <c r="C105" s="53">
        <v>5</v>
      </c>
      <c r="D105" s="25" t="s">
        <v>125</v>
      </c>
      <c r="E105" s="23" t="s">
        <v>112</v>
      </c>
      <c r="F105" s="23"/>
      <c r="G105" s="89"/>
    </row>
    <row r="106" spans="1:7">
      <c r="A106" s="257"/>
      <c r="B106" s="259"/>
      <c r="C106" s="53">
        <v>5</v>
      </c>
      <c r="D106" s="25" t="s">
        <v>126</v>
      </c>
      <c r="E106" s="23" t="s">
        <v>112</v>
      </c>
      <c r="F106" s="23"/>
      <c r="G106" s="89"/>
    </row>
    <row r="107" spans="1:7">
      <c r="A107" s="257"/>
      <c r="B107" s="259"/>
      <c r="C107" s="53">
        <v>5</v>
      </c>
      <c r="D107" s="25" t="s">
        <v>127</v>
      </c>
      <c r="E107" s="23" t="s">
        <v>112</v>
      </c>
      <c r="F107" s="23"/>
      <c r="G107" s="89"/>
    </row>
    <row r="108" spans="1:7">
      <c r="A108" s="257"/>
      <c r="B108" s="259"/>
      <c r="C108" s="53">
        <v>5</v>
      </c>
      <c r="D108" s="25" t="s">
        <v>128</v>
      </c>
      <c r="E108" s="23" t="s">
        <v>112</v>
      </c>
      <c r="F108" s="23"/>
      <c r="G108" s="89"/>
    </row>
    <row r="109" spans="1:7">
      <c r="A109" s="257"/>
      <c r="B109" s="259"/>
      <c r="C109" s="53">
        <v>5</v>
      </c>
      <c r="D109" s="25" t="s">
        <v>129</v>
      </c>
      <c r="E109" s="23" t="s">
        <v>112</v>
      </c>
      <c r="F109" s="23"/>
      <c r="G109" s="89"/>
    </row>
    <row r="110" spans="1:7">
      <c r="A110" s="257"/>
      <c r="B110" s="259"/>
      <c r="C110" s="53">
        <v>6</v>
      </c>
      <c r="D110" s="25" t="s">
        <v>129</v>
      </c>
      <c r="E110" s="23" t="s">
        <v>112</v>
      </c>
      <c r="F110" s="23"/>
      <c r="G110" s="89"/>
    </row>
    <row r="111" spans="1:7">
      <c r="A111" s="257"/>
      <c r="B111" s="259"/>
      <c r="C111" s="53">
        <v>6</v>
      </c>
      <c r="D111" s="25" t="s">
        <v>130</v>
      </c>
      <c r="E111" s="23" t="s">
        <v>112</v>
      </c>
      <c r="F111" s="23"/>
      <c r="G111" s="89"/>
    </row>
    <row r="112" spans="1:7">
      <c r="A112" s="257"/>
      <c r="B112" s="259"/>
      <c r="C112" s="53">
        <v>6</v>
      </c>
      <c r="D112" s="25" t="s">
        <v>131</v>
      </c>
      <c r="E112" s="23" t="s">
        <v>112</v>
      </c>
      <c r="F112" s="23"/>
      <c r="G112" s="89"/>
    </row>
    <row r="113" spans="1:17" ht="15.75" thickBot="1">
      <c r="A113" s="258"/>
      <c r="B113" s="259"/>
      <c r="C113" s="54">
        <v>6</v>
      </c>
      <c r="D113" s="48" t="s">
        <v>132</v>
      </c>
      <c r="E113" s="49" t="s">
        <v>112</v>
      </c>
      <c r="F113" s="23"/>
      <c r="G113" s="89"/>
    </row>
    <row r="114" spans="1:17" ht="26.25" thickBot="1">
      <c r="A114" s="307" t="s">
        <v>1</v>
      </c>
      <c r="B114" s="308" t="s">
        <v>25</v>
      </c>
      <c r="C114" s="188" t="s">
        <v>51</v>
      </c>
      <c r="D114" s="188" t="s">
        <v>52</v>
      </c>
      <c r="E114" s="125" t="s">
        <v>133</v>
      </c>
      <c r="F114" s="125" t="s">
        <v>54</v>
      </c>
      <c r="G114" s="126" t="s">
        <v>109</v>
      </c>
    </row>
    <row r="115" spans="1:17" ht="15" customHeight="1">
      <c r="A115" s="310"/>
      <c r="B115" s="313" t="s">
        <v>134</v>
      </c>
      <c r="C115" s="57">
        <v>2.8</v>
      </c>
      <c r="D115" s="309" t="s">
        <v>135</v>
      </c>
      <c r="E115" s="270" t="s">
        <v>136</v>
      </c>
      <c r="F115" s="136"/>
      <c r="G115" s="149"/>
      <c r="H115" s="66">
        <v>0.45</v>
      </c>
      <c r="I115">
        <f>G115/H115</f>
        <v>0</v>
      </c>
      <c r="J115" s="68">
        <f>I115*1000</f>
        <v>0</v>
      </c>
      <c r="K115" s="69">
        <v>935</v>
      </c>
      <c r="L115" s="69">
        <f>K115/3</f>
        <v>311.66666666666669</v>
      </c>
      <c r="M115" s="70">
        <f>L115/H115*1000</f>
        <v>692592.59259259258</v>
      </c>
      <c r="N115" s="71">
        <f>M115+20000</f>
        <v>712592.59259259258</v>
      </c>
      <c r="O115" s="71">
        <f>N115/1000</f>
        <v>712.59259259259261</v>
      </c>
      <c r="P115" s="72">
        <f>H115*3*O115</f>
        <v>962.00000000000011</v>
      </c>
      <c r="Q115" s="72">
        <f>P115/3/H115</f>
        <v>712.59259259259261</v>
      </c>
    </row>
    <row r="116" spans="1:17">
      <c r="A116" s="311"/>
      <c r="B116" s="314"/>
      <c r="C116" s="58">
        <v>3.8</v>
      </c>
      <c r="D116" s="203"/>
      <c r="E116" s="271"/>
      <c r="F116" s="137"/>
      <c r="G116" s="150"/>
      <c r="H116" s="67">
        <v>0.83</v>
      </c>
      <c r="I116">
        <f t="shared" ref="I116:I122" si="1">G116/H116</f>
        <v>0</v>
      </c>
      <c r="J116" s="68">
        <f t="shared" ref="J116:J123" si="2">I116*1000</f>
        <v>0</v>
      </c>
      <c r="K116" s="69">
        <v>1520</v>
      </c>
      <c r="L116" s="69">
        <f t="shared" ref="L116:L123" si="3">K116/3</f>
        <v>506.66666666666669</v>
      </c>
      <c r="M116" s="70">
        <f t="shared" ref="M116:M123" si="4">L116/H116*1000</f>
        <v>610441.76706827316</v>
      </c>
      <c r="N116" s="71">
        <f t="shared" ref="N116:N123" si="5">M116+20000</f>
        <v>630441.76706827316</v>
      </c>
      <c r="O116" s="71">
        <f t="shared" ref="O116:O123" si="6">N116/1000</f>
        <v>630.44176706827318</v>
      </c>
      <c r="P116" s="72">
        <f t="shared" ref="P116:P123" si="7">H116*3*O116</f>
        <v>1569.8000000000002</v>
      </c>
      <c r="Q116" s="72">
        <f t="shared" ref="Q116:Q123" si="8">P116/3/H116</f>
        <v>630.44176706827329</v>
      </c>
    </row>
    <row r="117" spans="1:17" ht="15.75" thickBot="1">
      <c r="A117" s="311"/>
      <c r="B117" s="314"/>
      <c r="C117" s="59">
        <v>4.8</v>
      </c>
      <c r="D117" s="204"/>
      <c r="E117" s="271"/>
      <c r="F117" s="138"/>
      <c r="G117" s="151"/>
      <c r="H117" s="67">
        <v>1.33</v>
      </c>
      <c r="I117">
        <f t="shared" si="1"/>
        <v>0</v>
      </c>
      <c r="J117" s="68">
        <f t="shared" si="2"/>
        <v>0</v>
      </c>
      <c r="K117" s="69">
        <v>2440</v>
      </c>
      <c r="L117" s="69">
        <f t="shared" si="3"/>
        <v>813.33333333333337</v>
      </c>
      <c r="M117" s="70">
        <f t="shared" si="4"/>
        <v>611528.82205513783</v>
      </c>
      <c r="N117" s="71">
        <f t="shared" si="5"/>
        <v>631528.82205513783</v>
      </c>
      <c r="O117" s="71">
        <f t="shared" si="6"/>
        <v>631.52882205513788</v>
      </c>
      <c r="P117" s="72">
        <f t="shared" si="7"/>
        <v>2519.8000000000002</v>
      </c>
      <c r="Q117" s="72">
        <f t="shared" si="8"/>
        <v>631.52882205513788</v>
      </c>
    </row>
    <row r="118" spans="1:17" ht="15.75" thickTop="1">
      <c r="A118" s="311"/>
      <c r="B118" s="314"/>
      <c r="C118" s="60">
        <v>2.8</v>
      </c>
      <c r="D118" s="202" t="s">
        <v>137</v>
      </c>
      <c r="E118" s="271"/>
      <c r="F118" s="139"/>
      <c r="G118" s="149"/>
      <c r="H118" s="66">
        <v>0.62</v>
      </c>
      <c r="I118">
        <f t="shared" si="1"/>
        <v>0</v>
      </c>
      <c r="J118" s="68">
        <f t="shared" si="2"/>
        <v>0</v>
      </c>
      <c r="K118" s="69">
        <v>1245</v>
      </c>
      <c r="L118" s="69">
        <f t="shared" si="3"/>
        <v>415</v>
      </c>
      <c r="M118" s="70">
        <f t="shared" si="4"/>
        <v>669354.83870967745</v>
      </c>
      <c r="N118" s="71">
        <f t="shared" si="5"/>
        <v>689354.83870967745</v>
      </c>
      <c r="O118" s="71">
        <f t="shared" si="6"/>
        <v>689.35483870967744</v>
      </c>
      <c r="P118" s="72">
        <f t="shared" si="7"/>
        <v>1282.2</v>
      </c>
      <c r="Q118" s="72">
        <f t="shared" si="8"/>
        <v>689.35483870967744</v>
      </c>
    </row>
    <row r="119" spans="1:17">
      <c r="A119" s="311"/>
      <c r="B119" s="314"/>
      <c r="C119" s="58">
        <v>3.8</v>
      </c>
      <c r="D119" s="203"/>
      <c r="E119" s="271"/>
      <c r="F119" s="137"/>
      <c r="G119" s="150"/>
      <c r="H119" s="67">
        <v>1.1399999999999999</v>
      </c>
      <c r="I119">
        <f t="shared" si="1"/>
        <v>0</v>
      </c>
      <c r="J119" s="68">
        <f t="shared" si="2"/>
        <v>0</v>
      </c>
      <c r="K119" s="69">
        <v>1935</v>
      </c>
      <c r="L119" s="69">
        <f t="shared" si="3"/>
        <v>645</v>
      </c>
      <c r="M119" s="70">
        <f t="shared" si="4"/>
        <v>565789.47368421056</v>
      </c>
      <c r="N119" s="71">
        <f t="shared" si="5"/>
        <v>585789.47368421056</v>
      </c>
      <c r="O119" s="71">
        <f t="shared" si="6"/>
        <v>585.78947368421052</v>
      </c>
      <c r="P119" s="72">
        <f t="shared" si="7"/>
        <v>2003.3999999999999</v>
      </c>
      <c r="Q119" s="72">
        <f t="shared" si="8"/>
        <v>585.78947368421052</v>
      </c>
    </row>
    <row r="120" spans="1:17" ht="15.75" thickBot="1">
      <c r="A120" s="311"/>
      <c r="B120" s="314"/>
      <c r="C120" s="59">
        <v>4.8</v>
      </c>
      <c r="D120" s="204"/>
      <c r="E120" s="271"/>
      <c r="F120" s="138"/>
      <c r="G120" s="151"/>
      <c r="H120" s="67">
        <v>1.81</v>
      </c>
      <c r="I120">
        <f t="shared" si="1"/>
        <v>0</v>
      </c>
      <c r="J120" s="68">
        <f t="shared" si="2"/>
        <v>0</v>
      </c>
      <c r="K120" s="69">
        <v>3050</v>
      </c>
      <c r="L120" s="69">
        <f t="shared" si="3"/>
        <v>1016.6666666666666</v>
      </c>
      <c r="M120" s="70">
        <f t="shared" si="4"/>
        <v>561694.29097605892</v>
      </c>
      <c r="N120" s="71">
        <f t="shared" si="5"/>
        <v>581694.29097605892</v>
      </c>
      <c r="O120" s="71">
        <f t="shared" si="6"/>
        <v>581.69429097605894</v>
      </c>
      <c r="P120" s="72">
        <f t="shared" si="7"/>
        <v>3158.6</v>
      </c>
      <c r="Q120" s="72">
        <f t="shared" si="8"/>
        <v>581.69429097605882</v>
      </c>
    </row>
    <row r="121" spans="1:17" ht="15.75" thickTop="1">
      <c r="A121" s="311"/>
      <c r="B121" s="314"/>
      <c r="C121" s="61">
        <v>2.8</v>
      </c>
      <c r="D121" s="205" t="s">
        <v>138</v>
      </c>
      <c r="E121" s="271"/>
      <c r="F121" s="139"/>
      <c r="G121" s="149"/>
      <c r="H121" s="66">
        <v>0.91</v>
      </c>
      <c r="I121">
        <f>G121/H121</f>
        <v>0</v>
      </c>
      <c r="J121" s="68">
        <f t="shared" si="2"/>
        <v>0</v>
      </c>
      <c r="K121" s="69">
        <v>1780</v>
      </c>
      <c r="L121" s="69">
        <f t="shared" si="3"/>
        <v>593.33333333333337</v>
      </c>
      <c r="M121" s="70">
        <f t="shared" si="4"/>
        <v>652014.65201465203</v>
      </c>
      <c r="N121" s="71">
        <f t="shared" si="5"/>
        <v>672014.65201465203</v>
      </c>
      <c r="O121" s="71">
        <f t="shared" si="6"/>
        <v>672.01465201465203</v>
      </c>
      <c r="P121" s="72">
        <f t="shared" si="7"/>
        <v>1834.6000000000001</v>
      </c>
      <c r="Q121" s="72">
        <f t="shared" si="8"/>
        <v>672.01465201465203</v>
      </c>
    </row>
    <row r="122" spans="1:17">
      <c r="A122" s="311"/>
      <c r="B122" s="314"/>
      <c r="C122" s="58">
        <v>3.8</v>
      </c>
      <c r="D122" s="203"/>
      <c r="E122" s="271"/>
      <c r="F122" s="137"/>
      <c r="G122" s="150"/>
      <c r="H122" s="67">
        <v>1.66</v>
      </c>
      <c r="I122">
        <f t="shared" si="1"/>
        <v>0</v>
      </c>
      <c r="J122" s="68">
        <f t="shared" si="2"/>
        <v>0</v>
      </c>
      <c r="K122" s="69">
        <v>2900</v>
      </c>
      <c r="L122" s="69">
        <f t="shared" si="3"/>
        <v>966.66666666666663</v>
      </c>
      <c r="M122" s="70">
        <f t="shared" si="4"/>
        <v>582329.31726907636</v>
      </c>
      <c r="N122" s="71">
        <f t="shared" si="5"/>
        <v>602329.31726907636</v>
      </c>
      <c r="O122" s="71">
        <f t="shared" si="6"/>
        <v>602.32931726907634</v>
      </c>
      <c r="P122" s="72">
        <f t="shared" si="7"/>
        <v>2999.6</v>
      </c>
      <c r="Q122" s="72">
        <f t="shared" si="8"/>
        <v>602.32931726907634</v>
      </c>
    </row>
    <row r="123" spans="1:17" ht="15.75" thickBot="1">
      <c r="A123" s="312"/>
      <c r="B123" s="315"/>
      <c r="C123" s="65">
        <v>4.8</v>
      </c>
      <c r="D123" s="206"/>
      <c r="E123" s="318"/>
      <c r="F123" s="140"/>
      <c r="G123" s="152"/>
      <c r="H123" s="67">
        <v>2.65</v>
      </c>
      <c r="I123">
        <f>G123/H123</f>
        <v>0</v>
      </c>
      <c r="J123" s="68">
        <f t="shared" si="2"/>
        <v>0</v>
      </c>
      <c r="K123" s="69">
        <v>4330</v>
      </c>
      <c r="L123" s="69">
        <f t="shared" si="3"/>
        <v>1443.3333333333333</v>
      </c>
      <c r="M123" s="70">
        <f t="shared" si="4"/>
        <v>544654.08805031446</v>
      </c>
      <c r="N123" s="71">
        <f t="shared" si="5"/>
        <v>564654.08805031446</v>
      </c>
      <c r="O123" s="71">
        <f t="shared" si="6"/>
        <v>564.6540880503145</v>
      </c>
      <c r="P123" s="72">
        <f t="shared" si="7"/>
        <v>4489</v>
      </c>
      <c r="Q123" s="72">
        <f t="shared" si="8"/>
        <v>564.6540880503145</v>
      </c>
    </row>
    <row r="124" spans="1:17" ht="15.75" customHeight="1">
      <c r="A124" s="316"/>
      <c r="B124" s="314" t="s">
        <v>134</v>
      </c>
      <c r="C124" s="61">
        <v>2.8</v>
      </c>
      <c r="D124" s="205" t="s">
        <v>135</v>
      </c>
      <c r="E124" s="271" t="s">
        <v>139</v>
      </c>
      <c r="F124" s="136"/>
      <c r="G124" s="149"/>
    </row>
    <row r="125" spans="1:17">
      <c r="A125" s="311"/>
      <c r="B125" s="314"/>
      <c r="C125" s="58">
        <v>3.8</v>
      </c>
      <c r="D125" s="203"/>
      <c r="E125" s="271"/>
      <c r="F125" s="137"/>
      <c r="G125" s="150"/>
    </row>
    <row r="126" spans="1:17" ht="15.75" thickBot="1">
      <c r="A126" s="311"/>
      <c r="B126" s="314"/>
      <c r="C126" s="59">
        <v>4.8</v>
      </c>
      <c r="D126" s="204"/>
      <c r="E126" s="271"/>
      <c r="F126" s="138"/>
      <c r="G126" s="151"/>
    </row>
    <row r="127" spans="1:17" ht="15.75" thickTop="1">
      <c r="A127" s="311"/>
      <c r="B127" s="314"/>
      <c r="C127" s="60">
        <v>2.8</v>
      </c>
      <c r="D127" s="202" t="s">
        <v>137</v>
      </c>
      <c r="E127" s="271"/>
      <c r="F127" s="139"/>
      <c r="G127" s="149"/>
    </row>
    <row r="128" spans="1:17">
      <c r="A128" s="311"/>
      <c r="B128" s="314"/>
      <c r="C128" s="58">
        <v>3.8</v>
      </c>
      <c r="D128" s="203"/>
      <c r="E128" s="271"/>
      <c r="F128" s="137"/>
      <c r="G128" s="150"/>
    </row>
    <row r="129" spans="1:17" ht="15.75" thickBot="1">
      <c r="A129" s="311"/>
      <c r="B129" s="314"/>
      <c r="C129" s="59">
        <v>4.8</v>
      </c>
      <c r="D129" s="204"/>
      <c r="E129" s="271"/>
      <c r="F129" s="138"/>
      <c r="G129" s="151"/>
    </row>
    <row r="130" spans="1:17" ht="15.75" thickTop="1">
      <c r="A130" s="311"/>
      <c r="B130" s="314"/>
      <c r="C130" s="61">
        <v>2.8</v>
      </c>
      <c r="D130" s="205" t="s">
        <v>138</v>
      </c>
      <c r="E130" s="271"/>
      <c r="F130" s="139"/>
      <c r="G130" s="149"/>
    </row>
    <row r="131" spans="1:17">
      <c r="A131" s="311"/>
      <c r="B131" s="314"/>
      <c r="C131" s="58">
        <v>3.8</v>
      </c>
      <c r="D131" s="203"/>
      <c r="E131" s="271"/>
      <c r="F131" s="137"/>
      <c r="G131" s="150"/>
    </row>
    <row r="132" spans="1:17" ht="15.75" thickBot="1">
      <c r="A132" s="317"/>
      <c r="B132" s="314"/>
      <c r="C132" s="64">
        <v>4.8</v>
      </c>
      <c r="D132" s="319"/>
      <c r="E132" s="271"/>
      <c r="F132" s="140"/>
      <c r="G132" s="152"/>
    </row>
    <row r="133" spans="1:17" ht="26.25" thickBot="1">
      <c r="A133" s="307" t="s">
        <v>1</v>
      </c>
      <c r="B133" s="308" t="s">
        <v>25</v>
      </c>
      <c r="C133" s="188" t="s">
        <v>51</v>
      </c>
      <c r="D133" s="188" t="s">
        <v>52</v>
      </c>
      <c r="E133" s="125" t="s">
        <v>133</v>
      </c>
      <c r="F133" s="125" t="s">
        <v>54</v>
      </c>
      <c r="G133" s="126" t="s">
        <v>109</v>
      </c>
    </row>
    <row r="134" spans="1:17" ht="15" customHeight="1">
      <c r="A134" s="310"/>
      <c r="B134" s="286" t="s">
        <v>140</v>
      </c>
      <c r="C134" s="127">
        <v>3</v>
      </c>
      <c r="D134" s="309" t="s">
        <v>138</v>
      </c>
      <c r="E134" s="270" t="s">
        <v>139</v>
      </c>
      <c r="F134" s="153"/>
      <c r="G134" s="170"/>
      <c r="H134" s="66">
        <v>0.45</v>
      </c>
      <c r="I134">
        <f>G134/H134</f>
        <v>0</v>
      </c>
      <c r="J134" s="68">
        <f>I134*1000</f>
        <v>0</v>
      </c>
      <c r="K134" s="69">
        <v>935</v>
      </c>
      <c r="L134" s="69">
        <f>K134/3</f>
        <v>311.66666666666669</v>
      </c>
      <c r="M134" s="70">
        <f>L134/H134*1000</f>
        <v>692592.59259259258</v>
      </c>
      <c r="N134" s="71">
        <f>M134+20000</f>
        <v>712592.59259259258</v>
      </c>
      <c r="O134" s="71">
        <f>N134/1000</f>
        <v>712.59259259259261</v>
      </c>
      <c r="P134" s="72">
        <f>H134*3*O134</f>
        <v>962.00000000000011</v>
      </c>
      <c r="Q134" s="72">
        <f>P134/3/H134</f>
        <v>712.59259259259261</v>
      </c>
    </row>
    <row r="135" spans="1:17">
      <c r="A135" s="311"/>
      <c r="B135" s="245"/>
      <c r="C135" s="128">
        <v>4</v>
      </c>
      <c r="D135" s="203"/>
      <c r="E135" s="271"/>
      <c r="F135" s="154"/>
      <c r="G135" s="171"/>
      <c r="H135" s="67">
        <v>0.83</v>
      </c>
      <c r="I135">
        <f t="shared" ref="I135:I139" si="9">G135/H135</f>
        <v>0</v>
      </c>
      <c r="J135" s="68">
        <f t="shared" ref="J135:J142" si="10">I135*1000</f>
        <v>0</v>
      </c>
      <c r="K135" s="69">
        <v>1520</v>
      </c>
      <c r="L135" s="69">
        <f t="shared" ref="L135:L142" si="11">K135/3</f>
        <v>506.66666666666669</v>
      </c>
      <c r="M135" s="70">
        <f t="shared" ref="M135:M142" si="12">L135/H135*1000</f>
        <v>610441.76706827316</v>
      </c>
      <c r="N135" s="71">
        <f t="shared" ref="N135:N142" si="13">M135+20000</f>
        <v>630441.76706827316</v>
      </c>
      <c r="O135" s="71">
        <f t="shared" ref="O135:O142" si="14">N135/1000</f>
        <v>630.44176706827318</v>
      </c>
      <c r="P135" s="72">
        <f t="shared" ref="P135:P142" si="15">H135*3*O135</f>
        <v>1569.8000000000002</v>
      </c>
      <c r="Q135" s="72">
        <f t="shared" ref="Q135:Q142" si="16">P135/3/H135</f>
        <v>630.44176706827329</v>
      </c>
    </row>
    <row r="136" spans="1:17" ht="15.75" thickBot="1">
      <c r="A136" s="311"/>
      <c r="B136" s="245"/>
      <c r="C136" s="129">
        <v>5</v>
      </c>
      <c r="D136" s="204"/>
      <c r="E136" s="271"/>
      <c r="F136" s="155"/>
      <c r="G136" s="172"/>
      <c r="H136" s="67">
        <v>1.33</v>
      </c>
      <c r="I136">
        <f t="shared" si="9"/>
        <v>0</v>
      </c>
      <c r="J136" s="68">
        <f t="shared" si="10"/>
        <v>0</v>
      </c>
      <c r="K136" s="69">
        <v>2440</v>
      </c>
      <c r="L136" s="69">
        <f t="shared" si="11"/>
        <v>813.33333333333337</v>
      </c>
      <c r="M136" s="70">
        <f t="shared" si="12"/>
        <v>611528.82205513783</v>
      </c>
      <c r="N136" s="71">
        <f t="shared" si="13"/>
        <v>631528.82205513783</v>
      </c>
      <c r="O136" s="71">
        <f t="shared" si="14"/>
        <v>631.52882205513788</v>
      </c>
      <c r="P136" s="72">
        <f t="shared" si="15"/>
        <v>2519.8000000000002</v>
      </c>
      <c r="Q136" s="72">
        <f t="shared" si="16"/>
        <v>631.52882205513788</v>
      </c>
    </row>
    <row r="137" spans="1:17" ht="15.75" thickTop="1">
      <c r="A137" s="311"/>
      <c r="B137" s="245"/>
      <c r="C137" s="127">
        <v>3</v>
      </c>
      <c r="D137" s="202" t="s">
        <v>141</v>
      </c>
      <c r="E137" s="271"/>
      <c r="F137" s="51"/>
      <c r="G137" s="173"/>
      <c r="H137" s="66">
        <v>0.62</v>
      </c>
      <c r="I137">
        <f t="shared" si="9"/>
        <v>0</v>
      </c>
      <c r="J137" s="68">
        <f t="shared" si="10"/>
        <v>0</v>
      </c>
      <c r="K137" s="69">
        <v>1245</v>
      </c>
      <c r="L137" s="69">
        <f t="shared" si="11"/>
        <v>415</v>
      </c>
      <c r="M137" s="70">
        <f t="shared" si="12"/>
        <v>669354.83870967745</v>
      </c>
      <c r="N137" s="71">
        <f t="shared" si="13"/>
        <v>689354.83870967745</v>
      </c>
      <c r="O137" s="71">
        <f t="shared" si="14"/>
        <v>689.35483870967744</v>
      </c>
      <c r="P137" s="72">
        <f t="shared" si="15"/>
        <v>1282.2</v>
      </c>
      <c r="Q137" s="72">
        <f t="shared" si="16"/>
        <v>689.35483870967744</v>
      </c>
    </row>
    <row r="138" spans="1:17">
      <c r="A138" s="311"/>
      <c r="B138" s="245"/>
      <c r="C138" s="128">
        <v>4</v>
      </c>
      <c r="D138" s="203"/>
      <c r="E138" s="271"/>
      <c r="F138" s="154"/>
      <c r="G138" s="171"/>
      <c r="H138" s="67">
        <v>1.1399999999999999</v>
      </c>
      <c r="I138">
        <f t="shared" si="9"/>
        <v>0</v>
      </c>
      <c r="J138" s="68">
        <f t="shared" si="10"/>
        <v>0</v>
      </c>
      <c r="K138" s="69">
        <v>1935</v>
      </c>
      <c r="L138" s="69">
        <f t="shared" si="11"/>
        <v>645</v>
      </c>
      <c r="M138" s="70">
        <f t="shared" si="12"/>
        <v>565789.47368421056</v>
      </c>
      <c r="N138" s="71">
        <f t="shared" si="13"/>
        <v>585789.47368421056</v>
      </c>
      <c r="O138" s="71">
        <f t="shared" si="14"/>
        <v>585.78947368421052</v>
      </c>
      <c r="P138" s="72">
        <f t="shared" si="15"/>
        <v>2003.3999999999999</v>
      </c>
      <c r="Q138" s="72">
        <f t="shared" si="16"/>
        <v>585.78947368421052</v>
      </c>
    </row>
    <row r="139" spans="1:17" ht="15.75" thickBot="1">
      <c r="A139" s="311"/>
      <c r="B139" s="245"/>
      <c r="C139" s="129">
        <v>5</v>
      </c>
      <c r="D139" s="204"/>
      <c r="E139" s="271"/>
      <c r="F139" s="155"/>
      <c r="G139" s="172"/>
      <c r="H139" s="67">
        <v>1.81</v>
      </c>
      <c r="I139">
        <f t="shared" si="9"/>
        <v>0</v>
      </c>
      <c r="J139" s="68">
        <f t="shared" si="10"/>
        <v>0</v>
      </c>
      <c r="K139" s="69">
        <v>3050</v>
      </c>
      <c r="L139" s="69">
        <f t="shared" si="11"/>
        <v>1016.6666666666666</v>
      </c>
      <c r="M139" s="70">
        <f t="shared" si="12"/>
        <v>561694.29097605892</v>
      </c>
      <c r="N139" s="71">
        <f t="shared" si="13"/>
        <v>581694.29097605892</v>
      </c>
      <c r="O139" s="71">
        <f t="shared" si="14"/>
        <v>581.69429097605894</v>
      </c>
      <c r="P139" s="72">
        <f t="shared" si="15"/>
        <v>3158.6</v>
      </c>
      <c r="Q139" s="72">
        <f t="shared" si="16"/>
        <v>581.69429097605882</v>
      </c>
    </row>
    <row r="140" spans="1:17" ht="15.75" thickTop="1">
      <c r="A140" s="311"/>
      <c r="B140" s="245"/>
      <c r="C140" s="127">
        <v>3</v>
      </c>
      <c r="D140" s="205" t="s">
        <v>131</v>
      </c>
      <c r="E140" s="271"/>
      <c r="F140" s="51"/>
      <c r="G140" s="173"/>
      <c r="H140" s="66">
        <v>0.91</v>
      </c>
      <c r="I140">
        <f>G140/H140</f>
        <v>0</v>
      </c>
      <c r="J140" s="68">
        <f t="shared" si="10"/>
        <v>0</v>
      </c>
      <c r="K140" s="69">
        <v>1780</v>
      </c>
      <c r="L140" s="69">
        <f t="shared" si="11"/>
        <v>593.33333333333337</v>
      </c>
      <c r="M140" s="70">
        <f t="shared" si="12"/>
        <v>652014.65201465203</v>
      </c>
      <c r="N140" s="71">
        <f t="shared" si="13"/>
        <v>672014.65201465203</v>
      </c>
      <c r="O140" s="71">
        <f t="shared" si="14"/>
        <v>672.01465201465203</v>
      </c>
      <c r="P140" s="72">
        <f t="shared" si="15"/>
        <v>1834.6000000000001</v>
      </c>
      <c r="Q140" s="72">
        <f t="shared" si="16"/>
        <v>672.01465201465203</v>
      </c>
    </row>
    <row r="141" spans="1:17">
      <c r="A141" s="311"/>
      <c r="B141" s="245"/>
      <c r="C141" s="128">
        <v>4</v>
      </c>
      <c r="D141" s="203"/>
      <c r="E141" s="271"/>
      <c r="F141" s="154"/>
      <c r="G141" s="171"/>
      <c r="H141" s="67">
        <v>1.66</v>
      </c>
      <c r="I141">
        <f t="shared" ref="I141" si="17">G141/H141</f>
        <v>0</v>
      </c>
      <c r="J141" s="68">
        <f t="shared" si="10"/>
        <v>0</v>
      </c>
      <c r="K141" s="69">
        <v>2900</v>
      </c>
      <c r="L141" s="69">
        <f t="shared" si="11"/>
        <v>966.66666666666663</v>
      </c>
      <c r="M141" s="70">
        <f t="shared" si="12"/>
        <v>582329.31726907636</v>
      </c>
      <c r="N141" s="71">
        <f t="shared" si="13"/>
        <v>602329.31726907636</v>
      </c>
      <c r="O141" s="71">
        <f t="shared" si="14"/>
        <v>602.32931726907634</v>
      </c>
      <c r="P141" s="72">
        <f t="shared" si="15"/>
        <v>2999.6</v>
      </c>
      <c r="Q141" s="72">
        <f t="shared" si="16"/>
        <v>602.32931726907634</v>
      </c>
    </row>
    <row r="142" spans="1:17" ht="15.75" thickBot="1">
      <c r="A142" s="312"/>
      <c r="B142" s="287"/>
      <c r="C142" s="130">
        <v>5</v>
      </c>
      <c r="D142" s="206"/>
      <c r="E142" s="318"/>
      <c r="F142" s="156"/>
      <c r="G142" s="174"/>
      <c r="H142" s="67">
        <v>2.65</v>
      </c>
      <c r="I142">
        <f>G142/H142</f>
        <v>0</v>
      </c>
      <c r="J142" s="68">
        <f t="shared" si="10"/>
        <v>0</v>
      </c>
      <c r="K142" s="69">
        <v>4330</v>
      </c>
      <c r="L142" s="69">
        <f t="shared" si="11"/>
        <v>1443.3333333333333</v>
      </c>
      <c r="M142" s="70">
        <f t="shared" si="12"/>
        <v>544654.08805031446</v>
      </c>
      <c r="N142" s="71">
        <f t="shared" si="13"/>
        <v>564654.08805031446</v>
      </c>
      <c r="O142" s="71">
        <f t="shared" si="14"/>
        <v>564.6540880503145</v>
      </c>
      <c r="P142" s="72">
        <f t="shared" si="15"/>
        <v>4489</v>
      </c>
      <c r="Q142" s="72">
        <f t="shared" si="16"/>
        <v>564.6540880503145</v>
      </c>
    </row>
    <row r="143" spans="1:17" ht="26.25" thickBot="1">
      <c r="A143" s="194" t="s">
        <v>1</v>
      </c>
      <c r="B143" s="195" t="s">
        <v>25</v>
      </c>
      <c r="C143" s="187" t="s">
        <v>51</v>
      </c>
      <c r="D143" s="187" t="s">
        <v>142</v>
      </c>
      <c r="E143" s="20" t="s">
        <v>143</v>
      </c>
      <c r="F143" s="20" t="s">
        <v>144</v>
      </c>
      <c r="G143" s="21" t="s">
        <v>145</v>
      </c>
    </row>
    <row r="144" spans="1:17" ht="36.75" customHeight="1">
      <c r="A144" s="207"/>
      <c r="B144" s="198" t="s">
        <v>146</v>
      </c>
      <c r="C144" s="131" t="s">
        <v>147</v>
      </c>
      <c r="D144" s="131" t="s">
        <v>148</v>
      </c>
      <c r="E144" s="192">
        <v>2000</v>
      </c>
      <c r="F144" s="132"/>
      <c r="G144" s="175"/>
    </row>
    <row r="145" spans="1:7" ht="36.75" customHeight="1" thickBot="1">
      <c r="A145" s="208"/>
      <c r="B145" s="199"/>
      <c r="C145" s="133" t="s">
        <v>147</v>
      </c>
      <c r="D145" s="133" t="s">
        <v>149</v>
      </c>
      <c r="E145" s="193"/>
      <c r="F145" s="134"/>
      <c r="G145" s="176"/>
    </row>
    <row r="146" spans="1:7" ht="19.5" customHeight="1" thickBot="1">
      <c r="A146" s="194" t="s">
        <v>1</v>
      </c>
      <c r="B146" s="195" t="s">
        <v>25</v>
      </c>
      <c r="C146" s="187" t="s">
        <v>51</v>
      </c>
      <c r="D146" s="187" t="s">
        <v>150</v>
      </c>
      <c r="E146" s="20" t="s">
        <v>144</v>
      </c>
      <c r="F146" s="20" t="s">
        <v>151</v>
      </c>
      <c r="G146" s="21" t="s">
        <v>152</v>
      </c>
    </row>
    <row r="147" spans="1:7" ht="32.25" customHeight="1">
      <c r="A147" s="196"/>
      <c r="B147" s="198" t="s">
        <v>153</v>
      </c>
      <c r="C147" s="131" t="s">
        <v>147</v>
      </c>
      <c r="D147" s="200" t="s">
        <v>154</v>
      </c>
      <c r="E147" s="177"/>
      <c r="F147" s="177"/>
      <c r="G147" s="175"/>
    </row>
    <row r="148" spans="1:7" ht="30" customHeight="1" thickBot="1">
      <c r="A148" s="197"/>
      <c r="B148" s="199"/>
      <c r="C148" s="135">
        <v>5</v>
      </c>
      <c r="D148" s="201"/>
      <c r="E148" s="178"/>
      <c r="F148" s="179"/>
      <c r="G148" s="180"/>
    </row>
    <row r="149" spans="1:7" ht="15.75" thickBot="1">
      <c r="A149" s="304" t="s">
        <v>155</v>
      </c>
      <c r="B149" s="305"/>
      <c r="C149" s="305"/>
      <c r="D149" s="305"/>
      <c r="E149" s="305"/>
      <c r="F149" s="305"/>
      <c r="G149" s="306"/>
    </row>
    <row r="151" spans="1:7">
      <c r="C151"/>
    </row>
  </sheetData>
  <mergeCells count="101">
    <mergeCell ref="A149:G149"/>
    <mergeCell ref="A52:B52"/>
    <mergeCell ref="A114:B114"/>
    <mergeCell ref="D115:D117"/>
    <mergeCell ref="D118:D120"/>
    <mergeCell ref="D121:D123"/>
    <mergeCell ref="A115:A123"/>
    <mergeCell ref="B115:B123"/>
    <mergeCell ref="A124:A132"/>
    <mergeCell ref="B124:B132"/>
    <mergeCell ref="D124:D126"/>
    <mergeCell ref="A133:B133"/>
    <mergeCell ref="A134:A142"/>
    <mergeCell ref="B134:B142"/>
    <mergeCell ref="D134:D136"/>
    <mergeCell ref="E134:E142"/>
    <mergeCell ref="E115:E123"/>
    <mergeCell ref="D127:D129"/>
    <mergeCell ref="D130:D132"/>
    <mergeCell ref="E124:E132"/>
    <mergeCell ref="C78:F78"/>
    <mergeCell ref="C79:F79"/>
    <mergeCell ref="C73:D73"/>
    <mergeCell ref="A54:B54"/>
    <mergeCell ref="B55:B58"/>
    <mergeCell ref="C55:C58"/>
    <mergeCell ref="A55:A58"/>
    <mergeCell ref="A35:A38"/>
    <mergeCell ref="B35:B38"/>
    <mergeCell ref="C41:D41"/>
    <mergeCell ref="B39:B41"/>
    <mergeCell ref="C44:D44"/>
    <mergeCell ref="B42:B44"/>
    <mergeCell ref="A39:A44"/>
    <mergeCell ref="C40:D40"/>
    <mergeCell ref="C42:D42"/>
    <mergeCell ref="C43:D43"/>
    <mergeCell ref="C51:F51"/>
    <mergeCell ref="C47:F47"/>
    <mergeCell ref="C45:F45"/>
    <mergeCell ref="B45:B48"/>
    <mergeCell ref="A85:A113"/>
    <mergeCell ref="B85:B113"/>
    <mergeCell ref="C49:F49"/>
    <mergeCell ref="C50:F50"/>
    <mergeCell ref="A59:B59"/>
    <mergeCell ref="A60:A72"/>
    <mergeCell ref="B60:B72"/>
    <mergeCell ref="C60:C62"/>
    <mergeCell ref="E60:E62"/>
    <mergeCell ref="C63:C65"/>
    <mergeCell ref="E63:E65"/>
    <mergeCell ref="C66:C68"/>
    <mergeCell ref="E66:E68"/>
    <mergeCell ref="C69:C72"/>
    <mergeCell ref="E69:E72"/>
    <mergeCell ref="A49:A51"/>
    <mergeCell ref="B81:B83"/>
    <mergeCell ref="A84:B84"/>
    <mergeCell ref="B49:B51"/>
    <mergeCell ref="A73:B73"/>
    <mergeCell ref="A74:A77"/>
    <mergeCell ref="B74:B75"/>
    <mergeCell ref="B76:B77"/>
    <mergeCell ref="A78:A83"/>
    <mergeCell ref="A7:G7"/>
    <mergeCell ref="A18:A23"/>
    <mergeCell ref="B19:B23"/>
    <mergeCell ref="D19:D23"/>
    <mergeCell ref="B14:B17"/>
    <mergeCell ref="D14:D17"/>
    <mergeCell ref="A13:A17"/>
    <mergeCell ref="A8:B8"/>
    <mergeCell ref="C8:D8"/>
    <mergeCell ref="B9:B12"/>
    <mergeCell ref="A9:A12"/>
    <mergeCell ref="D9:D12"/>
    <mergeCell ref="A24:A27"/>
    <mergeCell ref="B24:B27"/>
    <mergeCell ref="D24:D27"/>
    <mergeCell ref="C39:D39"/>
    <mergeCell ref="C46:F46"/>
    <mergeCell ref="A34:B34"/>
    <mergeCell ref="A28:B28"/>
    <mergeCell ref="A30:A31"/>
    <mergeCell ref="B30:B31"/>
    <mergeCell ref="A32:A33"/>
    <mergeCell ref="B32:B33"/>
    <mergeCell ref="A45:A48"/>
    <mergeCell ref="C48:F48"/>
    <mergeCell ref="E39:F44"/>
    <mergeCell ref="E144:E145"/>
    <mergeCell ref="A146:B146"/>
    <mergeCell ref="A147:A148"/>
    <mergeCell ref="B147:B148"/>
    <mergeCell ref="D147:D148"/>
    <mergeCell ref="D137:D139"/>
    <mergeCell ref="D140:D142"/>
    <mergeCell ref="A143:B143"/>
    <mergeCell ref="A144:A145"/>
    <mergeCell ref="B144:B145"/>
  </mergeCells>
  <printOptions horizontalCentered="1"/>
  <pageMargins left="0" right="0" top="0.15748031496062992" bottom="0.15748031496062992" header="0.11811023622047245" footer="0.11811023622047245"/>
  <pageSetup paperSize="9" scale="59" fitToHeight="0" orientation="portrait" r:id="rId1"/>
  <rowBreaks count="1" manualBreakCount="1">
    <brk id="7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Home</dc:creator>
  <cp:keywords/>
  <dc:description/>
  <cp:lastModifiedBy>stanislavnisheglov</cp:lastModifiedBy>
  <cp:revision/>
  <dcterms:created xsi:type="dcterms:W3CDTF">2021-06-03T13:08:21Z</dcterms:created>
  <dcterms:modified xsi:type="dcterms:W3CDTF">2021-12-19T15:39:23Z</dcterms:modified>
  <cp:category/>
  <cp:contentStatus/>
</cp:coreProperties>
</file>